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成都理工工作夹\实验\实验3生物炭协同牡蛎壳粉钝化土壤镉田间实验\"/>
    </mc:Choice>
  </mc:AlternateContent>
  <xr:revisionPtr revIDLastSave="0" documentId="13_ncr:1_{6C9F84DA-9BCA-4681-9E80-2F543282FE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oil biochemical properties" sheetId="5" r:id="rId1"/>
    <sheet name=" soil available Cd" sheetId="8" r:id="rId2"/>
    <sheet name="human health risk" sheetId="10" r:id="rId3"/>
    <sheet name="enzyme activities" sheetId="9" r:id="rId4"/>
    <sheet name="Cd content in crops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0" l="1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26" i="10"/>
  <c r="E26" i="10"/>
  <c r="D25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26" i="10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" i="10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" i="10"/>
  <c r="C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" i="10"/>
  <c r="R41" i="5"/>
  <c r="R36" i="5"/>
  <c r="R31" i="5"/>
  <c r="R26" i="5"/>
  <c r="R21" i="5"/>
  <c r="R16" i="5"/>
  <c r="R11" i="5"/>
  <c r="R6" i="5"/>
  <c r="P41" i="5"/>
  <c r="P36" i="5"/>
  <c r="P31" i="5"/>
  <c r="P26" i="5"/>
  <c r="P21" i="5"/>
  <c r="P16" i="5"/>
  <c r="P11" i="5"/>
  <c r="P6" i="5"/>
  <c r="N41" i="5"/>
  <c r="N36" i="5"/>
  <c r="N31" i="5"/>
  <c r="N26" i="5"/>
  <c r="N21" i="5"/>
  <c r="N16" i="5"/>
  <c r="N11" i="5"/>
  <c r="N6" i="5"/>
  <c r="L41" i="5"/>
  <c r="L36" i="5"/>
  <c r="L31" i="5"/>
  <c r="L26" i="5"/>
  <c r="L21" i="5"/>
  <c r="L16" i="5"/>
  <c r="L11" i="5"/>
  <c r="L6" i="5"/>
  <c r="J41" i="5"/>
  <c r="J36" i="5"/>
  <c r="J31" i="5"/>
  <c r="J26" i="5"/>
  <c r="J21" i="5"/>
  <c r="J16" i="5"/>
  <c r="J11" i="5"/>
  <c r="J6" i="5"/>
  <c r="H41" i="5"/>
  <c r="H36" i="5"/>
  <c r="H31" i="5"/>
  <c r="H26" i="5"/>
  <c r="H21" i="5"/>
  <c r="H16" i="5"/>
  <c r="H11" i="5"/>
  <c r="H6" i="5"/>
  <c r="F41" i="5"/>
  <c r="F36" i="5"/>
  <c r="F31" i="5"/>
  <c r="F26" i="5"/>
  <c r="F21" i="5"/>
  <c r="F16" i="5"/>
  <c r="F11" i="5"/>
  <c r="F6" i="5"/>
</calcChain>
</file>

<file path=xl/sharedStrings.xml><?xml version="1.0" encoding="utf-8"?>
<sst xmlns="http://schemas.openxmlformats.org/spreadsheetml/2006/main" count="256" uniqueCount="153">
  <si>
    <t>NY20086-159</t>
  </si>
  <si>
    <t>NY20086-160</t>
  </si>
  <si>
    <t>NY20086-161</t>
  </si>
  <si>
    <t>NY20086-162</t>
  </si>
  <si>
    <t>NY20086-163</t>
  </si>
  <si>
    <t>NY20086-164</t>
  </si>
  <si>
    <t>NY20086-165</t>
  </si>
  <si>
    <t>NY20086-166</t>
  </si>
  <si>
    <t>NY20086-167</t>
  </si>
  <si>
    <t>NY20086-168</t>
  </si>
  <si>
    <t>NY20086-169</t>
  </si>
  <si>
    <t>NY20086-170</t>
  </si>
  <si>
    <t>NY20086-171</t>
  </si>
  <si>
    <t>NY20086-172</t>
  </si>
  <si>
    <t>NY20086-173</t>
  </si>
  <si>
    <t>NY20086-174</t>
  </si>
  <si>
    <t>NY20086-175</t>
  </si>
  <si>
    <t>NY20086-176</t>
  </si>
  <si>
    <t>NY20086-177</t>
  </si>
  <si>
    <t>NY20086-178</t>
  </si>
  <si>
    <t>NY20086-179</t>
  </si>
  <si>
    <t>NY20086-180</t>
  </si>
  <si>
    <t>NY20086-181</t>
  </si>
  <si>
    <t>NY20086-182</t>
  </si>
  <si>
    <t>NY20086-183</t>
  </si>
  <si>
    <t>NY20086-184</t>
  </si>
  <si>
    <t>NY20086-185</t>
  </si>
  <si>
    <t>NY20086-186</t>
  </si>
  <si>
    <t>NY20086-187</t>
  </si>
  <si>
    <t>NY20086-188</t>
  </si>
  <si>
    <t>NY20086-189</t>
  </si>
  <si>
    <t>NY20086-190</t>
  </si>
  <si>
    <t>NY20086-191</t>
  </si>
  <si>
    <t>NY20086-192</t>
  </si>
  <si>
    <t>NY20086-193</t>
  </si>
  <si>
    <t>NY20086-194</t>
  </si>
  <si>
    <t>NY20086-195</t>
  </si>
  <si>
    <t>NY20086-196</t>
  </si>
  <si>
    <t>NY20086-197</t>
  </si>
  <si>
    <t>NY20086-198</t>
  </si>
  <si>
    <t>稻米</t>
  </si>
  <si>
    <t>NY20086-001</t>
  </si>
  <si>
    <t>NY20086-002</t>
  </si>
  <si>
    <t>NY20086-003</t>
  </si>
  <si>
    <t>NY20086-004</t>
  </si>
  <si>
    <t>NY20086-005</t>
  </si>
  <si>
    <t>NY20086-006</t>
  </si>
  <si>
    <t>NY20086-010</t>
  </si>
  <si>
    <t>NY20086-011</t>
  </si>
  <si>
    <t>NY20086-012</t>
  </si>
  <si>
    <t>NY20086-013</t>
  </si>
  <si>
    <t>NY20086-014</t>
  </si>
  <si>
    <t>NY20086-015</t>
  </si>
  <si>
    <t>NY20086-020</t>
  </si>
  <si>
    <t>NY20086-021</t>
  </si>
  <si>
    <t>NY20086-022</t>
  </si>
  <si>
    <t>NY20086-023</t>
  </si>
  <si>
    <t>NY20086-024</t>
  </si>
  <si>
    <t>NY20086-025</t>
  </si>
  <si>
    <t>NY20086-028</t>
  </si>
  <si>
    <t>NY20086-030</t>
  </si>
  <si>
    <t>NY20086-031</t>
  </si>
  <si>
    <t>NY20086-032</t>
  </si>
  <si>
    <t>NY20086-033</t>
  </si>
  <si>
    <t>NY20086-036</t>
  </si>
  <si>
    <t>油菜</t>
  </si>
  <si>
    <t>NY20086-087</t>
  </si>
  <si>
    <t>NY20086-088</t>
  </si>
  <si>
    <t>NY20086-089</t>
  </si>
  <si>
    <t>NY20086-090</t>
  </si>
  <si>
    <t>NY20086-091</t>
  </si>
  <si>
    <t>NY20086-092</t>
  </si>
  <si>
    <t>NY20086-093</t>
  </si>
  <si>
    <t>NY20086-094</t>
  </si>
  <si>
    <t>NY20086-095</t>
  </si>
  <si>
    <t>NY20086-096</t>
  </si>
  <si>
    <t>NY20086-097</t>
  </si>
  <si>
    <t>NY20086-098</t>
  </si>
  <si>
    <t>NY20086-099</t>
  </si>
  <si>
    <t>NY20086-100</t>
  </si>
  <si>
    <t>NY20086-101</t>
  </si>
  <si>
    <t>NY20086-102</t>
  </si>
  <si>
    <t>NY20086-103</t>
  </si>
  <si>
    <t>NY20086-104</t>
  </si>
  <si>
    <t>NY20086-105</t>
  </si>
  <si>
    <t>NY20086-106</t>
  </si>
  <si>
    <t>NY20086-107</t>
  </si>
  <si>
    <t>NY20086-108</t>
  </si>
  <si>
    <t>NY20086-109</t>
  </si>
  <si>
    <t>NY20086-110</t>
  </si>
  <si>
    <t>average</t>
    <phoneticPr fontId="13" type="noConversion"/>
  </si>
  <si>
    <t>Adult-male</t>
    <phoneticPr fontId="17" type="noConversion"/>
  </si>
  <si>
    <t>Adult-female</t>
    <phoneticPr fontId="17" type="noConversion"/>
  </si>
  <si>
    <t>children</t>
    <phoneticPr fontId="17" type="noConversion"/>
  </si>
  <si>
    <t>Num</t>
    <phoneticPr fontId="13" type="noConversion"/>
  </si>
  <si>
    <t>Type</t>
    <phoneticPr fontId="13" type="noConversion"/>
  </si>
  <si>
    <t>No</t>
    <phoneticPr fontId="13" type="noConversion"/>
  </si>
  <si>
    <t>pH</t>
    <phoneticPr fontId="13" type="noConversion"/>
  </si>
  <si>
    <r>
      <rPr>
        <b/>
        <sz val="10"/>
        <rFont val="Arial"/>
        <family val="3"/>
      </rPr>
      <t>ALN</t>
    </r>
    <r>
      <rPr>
        <b/>
        <sz val="10"/>
        <rFont val="Arial"/>
        <family val="2"/>
      </rPr>
      <t xml:space="preserve">
mg/kg</t>
    </r>
    <phoneticPr fontId="13" type="noConversion"/>
  </si>
  <si>
    <r>
      <rPr>
        <b/>
        <sz val="10"/>
        <rFont val="Arial"/>
        <family val="3"/>
      </rPr>
      <t>OSK</t>
    </r>
    <r>
      <rPr>
        <b/>
        <sz val="10"/>
        <rFont val="Arial"/>
        <family val="2"/>
      </rPr>
      <t xml:space="preserve">
mg/kg</t>
    </r>
    <phoneticPr fontId="13" type="noConversion"/>
  </si>
  <si>
    <t>OM
g/kg</t>
    <phoneticPr fontId="13" type="noConversion"/>
  </si>
  <si>
    <t>OC
%</t>
    <phoneticPr fontId="13" type="noConversion"/>
  </si>
  <si>
    <r>
      <rPr>
        <b/>
        <sz val="10"/>
        <rFont val="Arial"/>
        <family val="3"/>
      </rPr>
      <t>CEC</t>
    </r>
    <r>
      <rPr>
        <b/>
        <sz val="10"/>
        <rFont val="Arial"/>
        <family val="2"/>
      </rPr>
      <t xml:space="preserve">
cmol/kg</t>
    </r>
    <phoneticPr fontId="13" type="noConversion"/>
  </si>
  <si>
    <r>
      <t xml:space="preserve">OSP
</t>
    </r>
    <r>
      <rPr>
        <b/>
        <sz val="10"/>
        <color theme="1"/>
        <rFont val="Arial"/>
        <family val="2"/>
      </rPr>
      <t>mg/kg</t>
    </r>
    <phoneticPr fontId="13" type="noConversion"/>
  </si>
  <si>
    <t>soil</t>
    <phoneticPr fontId="13" type="noConversion"/>
  </si>
  <si>
    <t>R-PA0</t>
    <phoneticPr fontId="13" type="noConversion"/>
  </si>
  <si>
    <t>R-PA1</t>
    <phoneticPr fontId="13" type="noConversion"/>
  </si>
  <si>
    <t>R-PA2</t>
    <phoneticPr fontId="13" type="noConversion"/>
  </si>
  <si>
    <t>R-PA3</t>
    <phoneticPr fontId="13" type="noConversion"/>
  </si>
  <si>
    <t>RT-PA0</t>
    <phoneticPr fontId="13" type="noConversion"/>
  </si>
  <si>
    <t>RT-PA1</t>
    <phoneticPr fontId="13" type="noConversion"/>
  </si>
  <si>
    <t>RT-PA2</t>
    <phoneticPr fontId="13" type="noConversion"/>
  </si>
  <si>
    <t>RT-PA3</t>
    <phoneticPr fontId="13" type="noConversion"/>
  </si>
  <si>
    <t>R-PA0</t>
    <phoneticPr fontId="16" type="noConversion"/>
  </si>
  <si>
    <t>R-PA1</t>
    <phoneticPr fontId="16" type="noConversion"/>
  </si>
  <si>
    <t>R-PA2</t>
    <phoneticPr fontId="16" type="noConversion"/>
  </si>
  <si>
    <t>R-PA3</t>
    <phoneticPr fontId="16" type="noConversion"/>
  </si>
  <si>
    <t>RT-PA0</t>
    <phoneticPr fontId="16" type="noConversion"/>
  </si>
  <si>
    <t>RT-PA1</t>
    <phoneticPr fontId="16" type="noConversion"/>
  </si>
  <si>
    <t>RT-PA2</t>
    <phoneticPr fontId="16" type="noConversion"/>
  </si>
  <si>
    <t>RT-PA3</t>
    <phoneticPr fontId="16" type="noConversion"/>
  </si>
  <si>
    <t>HOAc-extractable Cd (mg/kg)</t>
    <phoneticPr fontId="16" type="noConversion"/>
  </si>
  <si>
    <t>original valves</t>
    <phoneticPr fontId="16" type="noConversion"/>
  </si>
  <si>
    <t>final values</t>
    <phoneticPr fontId="16" type="noConversion"/>
  </si>
  <si>
    <t>Treatments</t>
    <phoneticPr fontId="13" type="noConversion"/>
  </si>
  <si>
    <t>Cd content</t>
    <phoneticPr fontId="17" type="noConversion"/>
  </si>
  <si>
    <t>R-PA0</t>
    <phoneticPr fontId="17" type="noConversion"/>
  </si>
  <si>
    <t>R-PA1</t>
    <phoneticPr fontId="17" type="noConversion"/>
  </si>
  <si>
    <t>R-PA2</t>
    <phoneticPr fontId="17" type="noConversion"/>
  </si>
  <si>
    <t>R-PA3</t>
    <phoneticPr fontId="17" type="noConversion"/>
  </si>
  <si>
    <t>RT-PA0</t>
    <phoneticPr fontId="17" type="noConversion"/>
  </si>
  <si>
    <t>RT-PA1</t>
    <phoneticPr fontId="17" type="noConversion"/>
  </si>
  <si>
    <t>RT-PA2</t>
    <phoneticPr fontId="17" type="noConversion"/>
  </si>
  <si>
    <t>RT-PA3</t>
    <phoneticPr fontId="17" type="noConversion"/>
  </si>
  <si>
    <t>acid  phosphatase(mg/g·h)</t>
    <phoneticPr fontId="13" type="noConversion"/>
  </si>
  <si>
    <t>dehydrogenase（mg/g·24h）</t>
    <phoneticPr fontId="13" type="noConversion"/>
  </si>
  <si>
    <t>urease（μg/g·24h）</t>
    <phoneticPr fontId="13" type="noConversion"/>
  </si>
  <si>
    <t>catalyticase（μg/g·24h）</t>
    <phoneticPr fontId="13" type="noConversion"/>
  </si>
  <si>
    <t>invertase (mg/g·24h)</t>
    <phoneticPr fontId="13" type="noConversion"/>
  </si>
  <si>
    <t>β-galactosidase</t>
  </si>
  <si>
    <t>Treatments</t>
    <phoneticPr fontId="14" type="noConversion"/>
  </si>
  <si>
    <t>No</t>
    <phoneticPr fontId="14" type="noConversion"/>
  </si>
  <si>
    <t>type</t>
    <phoneticPr fontId="14" type="noConversion"/>
  </si>
  <si>
    <t>Num</t>
    <phoneticPr fontId="14" type="noConversion"/>
  </si>
  <si>
    <r>
      <t xml:space="preserve">Cd content
</t>
    </r>
    <r>
      <rPr>
        <b/>
        <sz val="11"/>
        <color theme="1"/>
        <rFont val="Times New Roman"/>
        <family val="1"/>
      </rPr>
      <t>mg/kg</t>
    </r>
    <phoneticPr fontId="14" type="noConversion"/>
  </si>
  <si>
    <t>R-PA0</t>
    <phoneticPr fontId="14" type="noConversion"/>
  </si>
  <si>
    <t>R-PA1</t>
    <phoneticPr fontId="14" type="noConversion"/>
  </si>
  <si>
    <t>R-PA3</t>
    <phoneticPr fontId="14" type="noConversion"/>
  </si>
  <si>
    <t>R-PA2</t>
    <phoneticPr fontId="14" type="noConversion"/>
  </si>
  <si>
    <t>RT-PA0</t>
    <phoneticPr fontId="14" type="noConversion"/>
  </si>
  <si>
    <t>RT-PA1</t>
    <phoneticPr fontId="14" type="noConversion"/>
  </si>
  <si>
    <t>RT-PA2</t>
    <phoneticPr fontId="14" type="noConversion"/>
  </si>
  <si>
    <t>RT-PA3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</si>
</sst>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0.0_ "/>
    <numFmt numFmtId="179" formatCode="0_ "/>
    <numFmt numFmtId="180" formatCode="0_);[Red]\(0\)"/>
    <numFmt numFmtId="181" formatCode="0.000"/>
    <numFmt numFmtId="182" formatCode="0.000_ "/>
  </numFmts>
  <fonts count="30" x14ac:knownFonts="1">
    <font>
      <sz val="11"/>
      <color theme="1"/>
      <name val="等线"/>
      <charset val="134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Arial"/>
      <family val="2"/>
    </font>
    <font>
      <sz val="11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5" tint="-0.249977111117893"/>
      <name val="Arial"/>
      <family val="2"/>
    </font>
    <font>
      <sz val="9"/>
      <name val="宋体"/>
      <family val="3"/>
      <charset val="134"/>
    </font>
    <font>
      <sz val="9"/>
      <name val="等线"/>
      <charset val="134"/>
      <scheme val="minor"/>
    </font>
    <font>
      <sz val="11"/>
      <color rgb="FF7030A0"/>
      <name val="等线"/>
      <family val="3"/>
      <charset val="134"/>
      <scheme val="minor"/>
    </font>
    <font>
      <sz val="11"/>
      <color theme="4"/>
      <name val="Arial"/>
      <family val="2"/>
    </font>
    <font>
      <sz val="11"/>
      <color theme="5"/>
      <name val="Arial"/>
      <family val="2"/>
    </font>
    <font>
      <sz val="11"/>
      <color theme="9"/>
      <name val="Arial"/>
      <family val="2"/>
    </font>
    <font>
      <sz val="11"/>
      <color rgb="FFFF0000"/>
      <name val="Arial"/>
      <family val="2"/>
    </font>
    <font>
      <sz val="11"/>
      <color theme="7" tint="-0.499984740745262"/>
      <name val="Arial"/>
      <family val="2"/>
    </font>
    <font>
      <sz val="11"/>
      <color theme="8" tint="-0.249977111117893"/>
      <name val="Arial"/>
      <family val="2"/>
    </font>
    <font>
      <b/>
      <sz val="10"/>
      <name val="Arial"/>
      <family val="3"/>
    </font>
    <font>
      <sz val="10"/>
      <name val="Arial"/>
      <family val="3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1" fillId="0" borderId="0">
      <alignment vertical="center"/>
    </xf>
  </cellStyleXfs>
  <cellXfs count="15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8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81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 wrapText="1"/>
    </xf>
    <xf numFmtId="180" fontId="4" fillId="4" borderId="1" xfId="0" applyNumberFormat="1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176" fontId="3" fillId="4" borderId="1" xfId="0" applyNumberFormat="1" applyFont="1" applyFill="1" applyBorder="1" applyAlignment="1">
      <alignment horizontal="center" vertical="center"/>
    </xf>
    <xf numFmtId="177" fontId="5" fillId="4" borderId="1" xfId="0" applyNumberFormat="1" applyFont="1" applyFill="1" applyBorder="1" applyAlignment="1">
      <alignment horizontal="center" vertical="center"/>
    </xf>
    <xf numFmtId="177" fontId="3" fillId="4" borderId="1" xfId="1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77" fontId="4" fillId="5" borderId="1" xfId="0" applyNumberFormat="1" applyFont="1" applyFill="1" applyBorder="1" applyAlignment="1">
      <alignment horizontal="center" vertical="center" wrapText="1"/>
    </xf>
    <xf numFmtId="180" fontId="4" fillId="5" borderId="1" xfId="0" applyNumberFormat="1" applyFont="1" applyFill="1" applyBorder="1" applyAlignment="1">
      <alignment horizontal="center" vertical="center"/>
    </xf>
    <xf numFmtId="1" fontId="4" fillId="5" borderId="1" xfId="0" applyNumberFormat="1" applyFont="1" applyFill="1" applyBorder="1" applyAlignment="1">
      <alignment horizontal="center" vertical="center"/>
    </xf>
    <xf numFmtId="177" fontId="4" fillId="5" borderId="1" xfId="0" applyNumberFormat="1" applyFont="1" applyFill="1" applyBorder="1" applyAlignment="1">
      <alignment horizontal="center" vertical="center"/>
    </xf>
    <xf numFmtId="176" fontId="3" fillId="5" borderId="1" xfId="0" applyNumberFormat="1" applyFont="1" applyFill="1" applyBorder="1" applyAlignment="1">
      <alignment horizontal="center" vertical="center"/>
    </xf>
    <xf numFmtId="177" fontId="5" fillId="5" borderId="1" xfId="0" applyNumberFormat="1" applyFont="1" applyFill="1" applyBorder="1" applyAlignment="1">
      <alignment horizontal="center" vertical="center"/>
    </xf>
    <xf numFmtId="177" fontId="3" fillId="5" borderId="1" xfId="1" applyNumberFormat="1" applyFont="1" applyFill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center" vertical="center" wrapText="1"/>
    </xf>
    <xf numFmtId="180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177" fontId="3" fillId="3" borderId="1" xfId="1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 wrapText="1"/>
    </xf>
    <xf numFmtId="180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177" fontId="3" fillId="2" borderId="1" xfId="1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77" fontId="4" fillId="6" borderId="1" xfId="0" applyNumberFormat="1" applyFont="1" applyFill="1" applyBorder="1" applyAlignment="1">
      <alignment horizontal="center" vertical="center"/>
    </xf>
    <xf numFmtId="1" fontId="4" fillId="6" borderId="1" xfId="0" applyNumberFormat="1" applyFont="1" applyFill="1" applyBorder="1" applyAlignment="1">
      <alignment horizontal="center" vertical="center"/>
    </xf>
    <xf numFmtId="176" fontId="3" fillId="6" borderId="1" xfId="0" applyNumberFormat="1" applyFont="1" applyFill="1" applyBorder="1" applyAlignment="1">
      <alignment horizontal="center" vertical="center"/>
    </xf>
    <xf numFmtId="177" fontId="5" fillId="6" borderId="1" xfId="0" applyNumberFormat="1" applyFont="1" applyFill="1" applyBorder="1" applyAlignment="1">
      <alignment horizontal="center" vertical="center"/>
    </xf>
    <xf numFmtId="177" fontId="3" fillId="6" borderId="1" xfId="1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77" fontId="4" fillId="7" borderId="1" xfId="0" applyNumberFormat="1" applyFont="1" applyFill="1" applyBorder="1" applyAlignment="1">
      <alignment horizontal="center" vertical="center"/>
    </xf>
    <xf numFmtId="180" fontId="4" fillId="7" borderId="1" xfId="0" applyNumberFormat="1" applyFont="1" applyFill="1" applyBorder="1" applyAlignment="1">
      <alignment horizontal="center" vertical="center"/>
    </xf>
    <xf numFmtId="1" fontId="4" fillId="7" borderId="1" xfId="0" applyNumberFormat="1" applyFont="1" applyFill="1" applyBorder="1" applyAlignment="1">
      <alignment horizontal="center" vertical="center"/>
    </xf>
    <xf numFmtId="176" fontId="3" fillId="7" borderId="1" xfId="0" applyNumberFormat="1" applyFont="1" applyFill="1" applyBorder="1" applyAlignment="1">
      <alignment horizontal="center" vertical="center"/>
    </xf>
    <xf numFmtId="177" fontId="5" fillId="7" borderId="1" xfId="0" applyNumberFormat="1" applyFont="1" applyFill="1" applyBorder="1" applyAlignment="1">
      <alignment horizontal="center" vertical="center"/>
    </xf>
    <xf numFmtId="177" fontId="3" fillId="7" borderId="1" xfId="1" applyNumberFormat="1" applyFont="1" applyFill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80" fontId="15" fillId="6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0" fontId="0" fillId="7" borderId="0" xfId="0" applyFill="1"/>
    <xf numFmtId="0" fontId="0" fillId="15" borderId="1" xfId="0" applyFill="1" applyBorder="1" applyAlignment="1">
      <alignment horizontal="center" vertical="center" wrapText="1"/>
    </xf>
    <xf numFmtId="182" fontId="0" fillId="15" borderId="1" xfId="0" applyNumberFormat="1" applyFill="1" applyBorder="1" applyAlignment="1">
      <alignment horizontal="left" vertical="center"/>
    </xf>
    <xf numFmtId="0" fontId="0" fillId="15" borderId="0" xfId="0" applyFill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182" fontId="0" fillId="3" borderId="1" xfId="0" applyNumberFormat="1" applyFill="1" applyBorder="1" applyAlignment="1">
      <alignment horizontal="left" vertical="center"/>
    </xf>
    <xf numFmtId="0" fontId="0" fillId="3" borderId="0" xfId="0" applyFill="1" applyAlignment="1">
      <alignment vertical="center"/>
    </xf>
    <xf numFmtId="0" fontId="0" fillId="16" borderId="1" xfId="0" applyFill="1" applyBorder="1" applyAlignment="1">
      <alignment horizontal="center" vertical="center" wrapText="1"/>
    </xf>
    <xf numFmtId="182" fontId="0" fillId="16" borderId="1" xfId="0" applyNumberFormat="1" applyFill="1" applyBorder="1" applyAlignment="1">
      <alignment horizontal="left" vertical="center"/>
    </xf>
    <xf numFmtId="0" fontId="0" fillId="16" borderId="0" xfId="0" applyFill="1" applyAlignment="1">
      <alignment vertical="center"/>
    </xf>
    <xf numFmtId="0" fontId="0" fillId="7" borderId="1" xfId="0" applyFill="1" applyBorder="1" applyAlignment="1">
      <alignment horizontal="center" vertical="center" wrapText="1"/>
    </xf>
    <xf numFmtId="182" fontId="0" fillId="7" borderId="1" xfId="0" applyNumberFormat="1" applyFill="1" applyBorder="1" applyAlignment="1">
      <alignment horizontal="left" vertical="center"/>
    </xf>
    <xf numFmtId="0" fontId="0" fillId="7" borderId="0" xfId="0" applyFill="1" applyAlignment="1">
      <alignment vertical="center"/>
    </xf>
    <xf numFmtId="0" fontId="11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17" borderId="1" xfId="0" applyFill="1" applyBorder="1" applyAlignment="1">
      <alignment horizontal="center" vertical="center" wrapText="1"/>
    </xf>
    <xf numFmtId="182" fontId="0" fillId="17" borderId="1" xfId="0" applyNumberFormat="1" applyFill="1" applyBorder="1" applyAlignment="1">
      <alignment horizontal="left" vertical="center"/>
    </xf>
    <xf numFmtId="0" fontId="0" fillId="17" borderId="0" xfId="0" applyFill="1"/>
    <xf numFmtId="0" fontId="0" fillId="18" borderId="1" xfId="0" applyFill="1" applyBorder="1" applyAlignment="1">
      <alignment horizontal="center" vertical="center" wrapText="1"/>
    </xf>
    <xf numFmtId="182" fontId="0" fillId="18" borderId="1" xfId="0" applyNumberFormat="1" applyFill="1" applyBorder="1" applyAlignment="1">
      <alignment horizontal="left" vertical="center"/>
    </xf>
    <xf numFmtId="0" fontId="0" fillId="18" borderId="0" xfId="0" applyFill="1"/>
    <xf numFmtId="182" fontId="0" fillId="2" borderId="1" xfId="0" applyNumberFormat="1" applyFill="1" applyBorder="1" applyAlignment="1">
      <alignment horizontal="left" vertical="center"/>
    </xf>
    <xf numFmtId="0" fontId="0" fillId="2" borderId="0" xfId="0" applyFill="1"/>
    <xf numFmtId="182" fontId="11" fillId="14" borderId="1" xfId="0" applyNumberFormat="1" applyFont="1" applyFill="1" applyBorder="1" applyAlignment="1">
      <alignment horizontal="left" vertical="center"/>
    </xf>
    <xf numFmtId="0" fontId="18" fillId="0" borderId="0" xfId="0" applyFont="1"/>
    <xf numFmtId="2" fontId="19" fillId="0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/>
    </xf>
    <xf numFmtId="181" fontId="23" fillId="0" borderId="1" xfId="0" applyNumberFormat="1" applyFont="1" applyFill="1" applyBorder="1" applyAlignment="1">
      <alignment horizontal="center" vertical="center"/>
    </xf>
    <xf numFmtId="181" fontId="24" fillId="0" borderId="1" xfId="0" applyNumberFormat="1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15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16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/>
    </xf>
    <xf numFmtId="0" fontId="0" fillId="18" borderId="1" xfId="0" applyFill="1" applyBorder="1" applyAlignment="1">
      <alignment horizontal="left" vertical="center"/>
    </xf>
    <xf numFmtId="0" fontId="0" fillId="17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18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7" fillId="3" borderId="0" xfId="0" applyFont="1" applyFill="1"/>
    <xf numFmtId="0" fontId="28" fillId="0" borderId="0" xfId="0" applyFont="1"/>
    <xf numFmtId="0" fontId="29" fillId="0" borderId="0" xfId="0" applyFont="1"/>
    <xf numFmtId="0" fontId="28" fillId="4" borderId="0" xfId="0" applyFont="1" applyFill="1" applyAlignment="1"/>
    <xf numFmtId="0" fontId="29" fillId="4" borderId="0" xfId="0" applyFont="1" applyFill="1" applyAlignment="1">
      <alignment horizontal="center"/>
    </xf>
    <xf numFmtId="0" fontId="28" fillId="4" borderId="0" xfId="0" applyFont="1" applyFill="1" applyAlignment="1">
      <alignment horizontal="center"/>
    </xf>
    <xf numFmtId="0" fontId="29" fillId="0" borderId="0" xfId="0" applyFont="1" applyAlignment="1"/>
    <xf numFmtId="0" fontId="29" fillId="0" borderId="0" xfId="0" applyFont="1" applyAlignment="1">
      <alignment horizontal="center"/>
    </xf>
    <xf numFmtId="0" fontId="28" fillId="7" borderId="0" xfId="0" applyFont="1" applyFill="1" applyAlignment="1"/>
    <xf numFmtId="0" fontId="29" fillId="7" borderId="0" xfId="0" applyFont="1" applyFill="1" applyAlignment="1">
      <alignment horizontal="center"/>
    </xf>
    <xf numFmtId="0" fontId="28" fillId="7" borderId="0" xfId="0" applyFont="1" applyFill="1" applyAlignment="1">
      <alignment horizontal="center"/>
    </xf>
    <xf numFmtId="0" fontId="28" fillId="8" borderId="0" xfId="0" applyFont="1" applyFill="1" applyAlignment="1"/>
    <xf numFmtId="0" fontId="29" fillId="8" borderId="0" xfId="0" applyFont="1" applyFill="1" applyAlignment="1">
      <alignment horizontal="center"/>
    </xf>
    <xf numFmtId="0" fontId="28" fillId="8" borderId="0" xfId="0" applyFont="1" applyFill="1" applyAlignment="1">
      <alignment horizontal="center"/>
    </xf>
    <xf numFmtId="0" fontId="28" fillId="6" borderId="0" xfId="0" applyFont="1" applyFill="1" applyAlignment="1"/>
    <xf numFmtId="0" fontId="29" fillId="6" borderId="0" xfId="0" applyFont="1" applyFill="1" applyAlignment="1">
      <alignment horizontal="center"/>
    </xf>
    <xf numFmtId="0" fontId="28" fillId="6" borderId="0" xfId="0" applyFont="1" applyFill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15" borderId="1" xfId="0" applyFont="1" applyFill="1" applyBorder="1" applyAlignment="1">
      <alignment horizontal="left" vertical="center"/>
    </xf>
    <xf numFmtId="0" fontId="11" fillId="16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1" fillId="7" borderId="1" xfId="0" applyFont="1" applyFill="1" applyBorder="1" applyAlignment="1">
      <alignment horizontal="left" vertical="center"/>
    </xf>
    <xf numFmtId="0" fontId="11" fillId="17" borderId="1" xfId="0" applyFont="1" applyFill="1" applyBorder="1" applyAlignment="1">
      <alignment horizontal="left" vertical="center"/>
    </xf>
    <xf numFmtId="0" fontId="11" fillId="18" borderId="1" xfId="0" applyFont="1" applyFill="1" applyBorder="1" applyAlignment="1">
      <alignment horizontal="left" vertical="center"/>
    </xf>
    <xf numFmtId="182" fontId="11" fillId="9" borderId="1" xfId="0" applyNumberFormat="1" applyFont="1" applyFill="1" applyBorder="1" applyAlignment="1">
      <alignment horizontal="center" vertical="center"/>
    </xf>
    <xf numFmtId="182" fontId="11" fillId="10" borderId="1" xfId="0" applyNumberFormat="1" applyFont="1" applyFill="1" applyBorder="1" applyAlignment="1">
      <alignment horizontal="center" vertical="center"/>
    </xf>
    <xf numFmtId="182" fontId="11" fillId="11" borderId="1" xfId="0" applyNumberFormat="1" applyFont="1" applyFill="1" applyBorder="1" applyAlignment="1">
      <alignment horizontal="center" vertical="center"/>
    </xf>
    <xf numFmtId="182" fontId="11" fillId="12" borderId="1" xfId="0" applyNumberFormat="1" applyFont="1" applyFill="1" applyBorder="1" applyAlignment="1">
      <alignment horizontal="center" vertical="center"/>
    </xf>
    <xf numFmtId="182" fontId="11" fillId="13" borderId="1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813F6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javascript:;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1"/>
  <sheetViews>
    <sheetView tabSelected="1" zoomScale="75" workbookViewId="0">
      <selection activeCell="S7" sqref="S7"/>
    </sheetView>
  </sheetViews>
  <sheetFormatPr defaultColWidth="9" defaultRowHeight="13.8" x14ac:dyDescent="0.25"/>
  <cols>
    <col min="1" max="1" width="8.5546875" style="6" customWidth="1"/>
    <col min="2" max="2" width="11.21875" style="6" customWidth="1"/>
    <col min="3" max="3" width="12.77734375" style="6" customWidth="1"/>
    <col min="4" max="4" width="15.88671875" style="6" customWidth="1"/>
    <col min="5" max="6" width="6.88671875" style="6" customWidth="1"/>
    <col min="7" max="7" width="9.77734375" style="6" customWidth="1"/>
    <col min="8" max="8" width="6.88671875" style="6" customWidth="1"/>
    <col min="9" max="14" width="9" style="6"/>
    <col min="15" max="15" width="12.109375" style="6" customWidth="1"/>
    <col min="16" max="16" width="10.77734375" style="6" customWidth="1"/>
    <col min="17" max="17" width="7" style="6" customWidth="1"/>
    <col min="18" max="16384" width="9" style="6"/>
  </cols>
  <sheetData>
    <row r="1" spans="1:18" ht="37.049999999999997" customHeight="1" x14ac:dyDescent="0.25">
      <c r="A1" s="117" t="s">
        <v>124</v>
      </c>
      <c r="B1" s="117" t="s">
        <v>94</v>
      </c>
      <c r="C1" s="117" t="s">
        <v>95</v>
      </c>
      <c r="D1" s="117" t="s">
        <v>96</v>
      </c>
      <c r="E1" s="13" t="s">
        <v>97</v>
      </c>
      <c r="F1" s="13" t="s">
        <v>90</v>
      </c>
      <c r="G1" s="118" t="s">
        <v>98</v>
      </c>
      <c r="H1" s="13" t="s">
        <v>90</v>
      </c>
      <c r="I1" s="118" t="s">
        <v>99</v>
      </c>
      <c r="J1" s="13" t="s">
        <v>90</v>
      </c>
      <c r="K1" s="14" t="s">
        <v>100</v>
      </c>
      <c r="L1" s="13" t="s">
        <v>90</v>
      </c>
      <c r="M1" s="14" t="s">
        <v>101</v>
      </c>
      <c r="N1" s="13" t="s">
        <v>90</v>
      </c>
      <c r="O1" s="119" t="s">
        <v>102</v>
      </c>
      <c r="P1" s="13" t="s">
        <v>90</v>
      </c>
      <c r="Q1" s="2" t="s">
        <v>103</v>
      </c>
      <c r="R1" s="13" t="s">
        <v>90</v>
      </c>
    </row>
    <row r="2" spans="1:18" ht="18" customHeight="1" x14ac:dyDescent="0.25">
      <c r="A2" s="105" t="s">
        <v>105</v>
      </c>
      <c r="B2" s="22">
        <v>1</v>
      </c>
      <c r="C2" s="120" t="s">
        <v>104</v>
      </c>
      <c r="D2" s="22" t="s">
        <v>0</v>
      </c>
      <c r="E2" s="23">
        <v>5.6</v>
      </c>
      <c r="F2" s="23"/>
      <c r="G2" s="24">
        <v>166.58320000000001</v>
      </c>
      <c r="H2" s="24"/>
      <c r="I2" s="25">
        <v>114.12969231981199</v>
      </c>
      <c r="J2" s="25"/>
      <c r="K2" s="26">
        <v>40.522267541645597</v>
      </c>
      <c r="L2" s="26"/>
      <c r="M2" s="27">
        <v>2.3504795557799101</v>
      </c>
      <c r="N2" s="27"/>
      <c r="O2" s="28">
        <v>15.6615</v>
      </c>
      <c r="P2" s="28"/>
      <c r="Q2" s="29">
        <v>13.1649445082281</v>
      </c>
    </row>
    <row r="3" spans="1:18" ht="18" customHeight="1" x14ac:dyDescent="0.25">
      <c r="A3" s="103"/>
      <c r="B3" s="22">
        <v>2</v>
      </c>
      <c r="C3" s="120" t="s">
        <v>104</v>
      </c>
      <c r="D3" s="22" t="s">
        <v>1</v>
      </c>
      <c r="E3" s="23">
        <v>5.3</v>
      </c>
      <c r="F3" s="23"/>
      <c r="G3" s="24">
        <v>147.07034999999999</v>
      </c>
      <c r="H3" s="24"/>
      <c r="I3" s="25">
        <v>135</v>
      </c>
      <c r="J3" s="25"/>
      <c r="K3" s="26">
        <v>34.634907622412904</v>
      </c>
      <c r="L3" s="26"/>
      <c r="M3" s="27">
        <v>2.0089853609288202</v>
      </c>
      <c r="N3" s="27"/>
      <c r="O3" s="28">
        <v>13.987</v>
      </c>
      <c r="P3" s="28"/>
      <c r="Q3" s="29">
        <v>12.4</v>
      </c>
    </row>
    <row r="4" spans="1:18" ht="18" customHeight="1" x14ac:dyDescent="0.25">
      <c r="A4" s="103"/>
      <c r="B4" s="22">
        <v>3</v>
      </c>
      <c r="C4" s="120" t="s">
        <v>104</v>
      </c>
      <c r="D4" s="22" t="s">
        <v>2</v>
      </c>
      <c r="E4" s="23">
        <v>5.4</v>
      </c>
      <c r="F4" s="23"/>
      <c r="G4" s="24">
        <v>161.41194999999999</v>
      </c>
      <c r="H4" s="24"/>
      <c r="I4" s="25">
        <v>135</v>
      </c>
      <c r="J4" s="25"/>
      <c r="K4" s="26">
        <v>41.240238263503301</v>
      </c>
      <c r="L4" s="26"/>
      <c r="M4" s="27">
        <v>2.3921251892983402</v>
      </c>
      <c r="N4" s="27"/>
      <c r="O4" s="28">
        <v>15.563000000000001</v>
      </c>
      <c r="P4" s="28"/>
      <c r="Q4" s="29">
        <v>11.5575966322235</v>
      </c>
    </row>
    <row r="5" spans="1:18" ht="18" customHeight="1" x14ac:dyDescent="0.25">
      <c r="A5" s="103"/>
      <c r="B5" s="22">
        <v>4</v>
      </c>
      <c r="C5" s="120" t="s">
        <v>104</v>
      </c>
      <c r="D5" s="22" t="s">
        <v>3</v>
      </c>
      <c r="E5" s="23">
        <v>5.7</v>
      </c>
      <c r="F5" s="23"/>
      <c r="G5" s="24">
        <v>158</v>
      </c>
      <c r="H5" s="24"/>
      <c r="I5" s="25">
        <v>152.203024295951</v>
      </c>
      <c r="J5" s="25"/>
      <c r="K5" s="26">
        <v>42.1879596163554</v>
      </c>
      <c r="L5" s="26"/>
      <c r="M5" s="27">
        <v>2.4470974255426601</v>
      </c>
      <c r="N5" s="27"/>
      <c r="O5" s="28">
        <v>15.316750000000001</v>
      </c>
      <c r="P5" s="28"/>
      <c r="Q5" s="29">
        <v>13.6</v>
      </c>
    </row>
    <row r="6" spans="1:18" ht="18" customHeight="1" x14ac:dyDescent="0.25">
      <c r="A6" s="104"/>
      <c r="B6" s="22">
        <v>5</v>
      </c>
      <c r="C6" s="120" t="s">
        <v>104</v>
      </c>
      <c r="D6" s="22" t="s">
        <v>4</v>
      </c>
      <c r="E6" s="23">
        <v>5.7</v>
      </c>
      <c r="F6" s="23">
        <f>AVERAGE(E2:E6)</f>
        <v>5.5399999999999991</v>
      </c>
      <c r="G6" s="24">
        <v>156.99914999999999</v>
      </c>
      <c r="H6" s="24">
        <f>AVERAGE(G2:G6)</f>
        <v>158.01292999999998</v>
      </c>
      <c r="I6" s="25">
        <v>139.00830145062</v>
      </c>
      <c r="J6" s="25">
        <f>AVERAGE(I2:I6)</f>
        <v>135.06820361327658</v>
      </c>
      <c r="K6" s="26">
        <v>38.081167087329597</v>
      </c>
      <c r="L6" s="26">
        <f>AVERAGE(K2:K6)</f>
        <v>39.333308026249355</v>
      </c>
      <c r="M6" s="27">
        <v>2.2088844018172602</v>
      </c>
      <c r="N6" s="27">
        <f>AVERAGE(M2:M6)</f>
        <v>2.2815143866733978</v>
      </c>
      <c r="O6" s="28">
        <v>14.036250000000001</v>
      </c>
      <c r="P6" s="28">
        <f>AVERAGE(O2:O6)</f>
        <v>14.912899999999999</v>
      </c>
      <c r="Q6" s="29">
        <v>11.4045158821278</v>
      </c>
      <c r="R6" s="66">
        <f>AVERAGE(Q2:Q6)</f>
        <v>12.425411404515881</v>
      </c>
    </row>
    <row r="7" spans="1:18" ht="18" customHeight="1" x14ac:dyDescent="0.25">
      <c r="A7" s="102" t="s">
        <v>106</v>
      </c>
      <c r="B7" s="30">
        <v>6</v>
      </c>
      <c r="C7" s="120" t="s">
        <v>104</v>
      </c>
      <c r="D7" s="30" t="s">
        <v>5</v>
      </c>
      <c r="E7" s="31">
        <v>5.3</v>
      </c>
      <c r="F7" s="31"/>
      <c r="G7" s="32">
        <v>174.09875</v>
      </c>
      <c r="H7" s="32"/>
      <c r="I7" s="33">
        <v>161.01649420761501</v>
      </c>
      <c r="J7" s="33"/>
      <c r="K7" s="34">
        <v>42.575663806158502</v>
      </c>
      <c r="L7" s="34"/>
      <c r="M7" s="35">
        <v>2.4695860676426</v>
      </c>
      <c r="N7" s="35"/>
      <c r="O7" s="36">
        <v>15.070499999999999</v>
      </c>
      <c r="P7" s="36"/>
      <c r="Q7" s="37">
        <v>10.7921928817451</v>
      </c>
    </row>
    <row r="8" spans="1:18" ht="18" customHeight="1" x14ac:dyDescent="0.25">
      <c r="A8" s="103"/>
      <c r="B8" s="30">
        <v>7</v>
      </c>
      <c r="C8" s="120" t="s">
        <v>104</v>
      </c>
      <c r="D8" s="30" t="s">
        <v>6</v>
      </c>
      <c r="E8" s="31">
        <v>5.7</v>
      </c>
      <c r="F8" s="31"/>
      <c r="G8" s="32">
        <v>165</v>
      </c>
      <c r="H8" s="32"/>
      <c r="I8" s="33">
        <v>185.49445205963499</v>
      </c>
      <c r="J8" s="33"/>
      <c r="K8" s="34">
        <v>41.355113579000502</v>
      </c>
      <c r="L8" s="34"/>
      <c r="M8" s="35">
        <v>2.3987884906612802</v>
      </c>
      <c r="N8" s="35"/>
      <c r="O8" s="36">
        <v>14.686349999999999</v>
      </c>
      <c r="P8" s="36"/>
      <c r="Q8" s="37">
        <v>11.4810562571757</v>
      </c>
    </row>
    <row r="9" spans="1:18" ht="18" customHeight="1" x14ac:dyDescent="0.25">
      <c r="A9" s="103"/>
      <c r="B9" s="30">
        <v>8</v>
      </c>
      <c r="C9" s="120" t="s">
        <v>104</v>
      </c>
      <c r="D9" s="30" t="s">
        <v>7</v>
      </c>
      <c r="E9" s="31">
        <v>5.5</v>
      </c>
      <c r="F9" s="31"/>
      <c r="G9" s="32">
        <v>159.964</v>
      </c>
      <c r="H9" s="32"/>
      <c r="I9" s="33">
        <v>136.20001552146101</v>
      </c>
      <c r="J9" s="33"/>
      <c r="K9" s="34">
        <v>40.091485108531103</v>
      </c>
      <c r="L9" s="34"/>
      <c r="M9" s="35">
        <v>2.32549217566886</v>
      </c>
      <c r="N9" s="35"/>
      <c r="O9" s="36">
        <v>14.405625000000001</v>
      </c>
      <c r="P9" s="36"/>
      <c r="Q9" s="37">
        <v>11.6</v>
      </c>
    </row>
    <row r="10" spans="1:18" ht="18" customHeight="1" x14ac:dyDescent="0.25">
      <c r="A10" s="103"/>
      <c r="B10" s="30">
        <v>9</v>
      </c>
      <c r="C10" s="120" t="s">
        <v>104</v>
      </c>
      <c r="D10" s="30" t="s">
        <v>8</v>
      </c>
      <c r="E10" s="31">
        <v>5.8</v>
      </c>
      <c r="F10" s="31"/>
      <c r="G10" s="32">
        <v>168.58275</v>
      </c>
      <c r="H10" s="32"/>
      <c r="I10" s="33">
        <v>176.743053149361</v>
      </c>
      <c r="J10" s="33"/>
      <c r="K10" s="34">
        <v>42.988692781423502</v>
      </c>
      <c r="L10" s="34"/>
      <c r="M10" s="35">
        <v>2.4935436648157498</v>
      </c>
      <c r="N10" s="35"/>
      <c r="O10" s="36">
        <v>15.41525</v>
      </c>
      <c r="P10" s="36"/>
      <c r="Q10" s="37">
        <v>13.9303482587065</v>
      </c>
    </row>
    <row r="11" spans="1:18" ht="18" customHeight="1" x14ac:dyDescent="0.25">
      <c r="A11" s="104"/>
      <c r="B11" s="30">
        <v>10</v>
      </c>
      <c r="C11" s="120" t="s">
        <v>104</v>
      </c>
      <c r="D11" s="30" t="s">
        <v>9</v>
      </c>
      <c r="E11" s="31">
        <v>5.6</v>
      </c>
      <c r="F11" s="31">
        <f>AVERAGE(E7:E11)</f>
        <v>5.58</v>
      </c>
      <c r="G11" s="32">
        <v>157.82655</v>
      </c>
      <c r="H11" s="32">
        <f>AVERAGE(G7:G11)</f>
        <v>165.09440999999998</v>
      </c>
      <c r="I11" s="33">
        <v>167.70625776636501</v>
      </c>
      <c r="J11" s="33">
        <f>AVERAGE(I7:I11)</f>
        <v>165.43205454088744</v>
      </c>
      <c r="K11" s="34">
        <v>39.373514386673399</v>
      </c>
      <c r="L11" s="34">
        <f>AVERAGE(K7:K11)</f>
        <v>41.276893932357403</v>
      </c>
      <c r="M11" s="35">
        <v>2.2838465421504299</v>
      </c>
      <c r="N11" s="35">
        <f>AVERAGE(M7:M11)</f>
        <v>2.3942513881877838</v>
      </c>
      <c r="O11" s="36">
        <v>14.824249999999999</v>
      </c>
      <c r="P11" s="36">
        <f>AVERAGE(O7:O11)</f>
        <v>14.880394999999998</v>
      </c>
      <c r="Q11" s="37">
        <v>10.3329506314581</v>
      </c>
      <c r="R11" s="66">
        <f>AVERAGE(Q7:Q11)</f>
        <v>11.62730960581708</v>
      </c>
    </row>
    <row r="12" spans="1:18" ht="18" customHeight="1" x14ac:dyDescent="0.25">
      <c r="A12" s="102" t="s">
        <v>107</v>
      </c>
      <c r="B12" s="18">
        <v>11</v>
      </c>
      <c r="C12" s="120" t="s">
        <v>104</v>
      </c>
      <c r="D12" s="18" t="s">
        <v>10</v>
      </c>
      <c r="E12" s="38">
        <v>7.3</v>
      </c>
      <c r="F12" s="38"/>
      <c r="G12" s="39">
        <v>164.30785</v>
      </c>
      <c r="H12" s="39"/>
      <c r="I12" s="40">
        <v>159.86365554042999</v>
      </c>
      <c r="J12" s="40"/>
      <c r="K12" s="41">
        <v>39.517108531044897</v>
      </c>
      <c r="L12" s="41"/>
      <c r="M12" s="42">
        <v>2.2921756688541102</v>
      </c>
      <c r="N12" s="42"/>
      <c r="O12" s="43">
        <v>15.366</v>
      </c>
      <c r="P12" s="43"/>
      <c r="Q12" s="44">
        <v>29.840251228836699</v>
      </c>
    </row>
    <row r="13" spans="1:18" ht="18" customHeight="1" x14ac:dyDescent="0.25">
      <c r="A13" s="103"/>
      <c r="B13" s="18">
        <v>12</v>
      </c>
      <c r="C13" s="120" t="s">
        <v>104</v>
      </c>
      <c r="D13" s="18" t="s">
        <v>11</v>
      </c>
      <c r="E13" s="38">
        <v>7.3</v>
      </c>
      <c r="F13" s="38"/>
      <c r="G13" s="39">
        <v>157.48179999999999</v>
      </c>
      <c r="H13" s="39"/>
      <c r="I13" s="40">
        <v>165</v>
      </c>
      <c r="J13" s="40"/>
      <c r="K13" s="41">
        <v>38.511949520444198</v>
      </c>
      <c r="L13" s="41"/>
      <c r="M13" s="42">
        <v>2.23387178192832</v>
      </c>
      <c r="N13" s="42"/>
      <c r="O13" s="43">
        <v>16.154</v>
      </c>
      <c r="P13" s="43"/>
      <c r="Q13" s="44">
        <v>29.5671764063353</v>
      </c>
    </row>
    <row r="14" spans="1:18" ht="18" customHeight="1" x14ac:dyDescent="0.25">
      <c r="A14" s="103"/>
      <c r="B14" s="18">
        <v>13</v>
      </c>
      <c r="C14" s="120" t="s">
        <v>104</v>
      </c>
      <c r="D14" s="18" t="s">
        <v>12</v>
      </c>
      <c r="E14" s="38">
        <v>7.6</v>
      </c>
      <c r="F14" s="38"/>
      <c r="G14" s="39">
        <v>166.72110000000001</v>
      </c>
      <c r="H14" s="39"/>
      <c r="I14" s="40">
        <v>166.46542658577499</v>
      </c>
      <c r="J14" s="40"/>
      <c r="K14" s="41">
        <v>41.900771327612297</v>
      </c>
      <c r="L14" s="41"/>
      <c r="M14" s="42">
        <v>2.43043917213528</v>
      </c>
      <c r="N14" s="42"/>
      <c r="O14" s="43">
        <v>14.39085</v>
      </c>
      <c r="P14" s="43"/>
      <c r="Q14" s="44">
        <v>47.521845985800098</v>
      </c>
    </row>
    <row r="15" spans="1:18" ht="18" customHeight="1" x14ac:dyDescent="0.25">
      <c r="A15" s="103"/>
      <c r="B15" s="18">
        <v>14</v>
      </c>
      <c r="C15" s="120" t="s">
        <v>104</v>
      </c>
      <c r="D15" s="18" t="s">
        <v>13</v>
      </c>
      <c r="E15" s="38">
        <v>7.9</v>
      </c>
      <c r="F15" s="38"/>
      <c r="G15" s="39">
        <v>170.78915000000001</v>
      </c>
      <c r="H15" s="39"/>
      <c r="I15" s="40">
        <v>196.44051455932299</v>
      </c>
      <c r="J15" s="40"/>
      <c r="K15" s="41">
        <v>42.647460878344297</v>
      </c>
      <c r="L15" s="41"/>
      <c r="M15" s="42">
        <v>2.4737506309944499</v>
      </c>
      <c r="N15" s="42"/>
      <c r="O15" s="43">
        <v>14.4795</v>
      </c>
      <c r="P15" s="43"/>
      <c r="Q15" s="44">
        <v>65.5</v>
      </c>
    </row>
    <row r="16" spans="1:18" ht="18" customHeight="1" x14ac:dyDescent="0.25">
      <c r="A16" s="104"/>
      <c r="B16" s="18">
        <v>15</v>
      </c>
      <c r="C16" s="120" t="s">
        <v>104</v>
      </c>
      <c r="D16" s="18" t="s">
        <v>14</v>
      </c>
      <c r="E16" s="38">
        <v>6.5</v>
      </c>
      <c r="F16" s="38">
        <f>AVERAGE(E12:E16)</f>
        <v>7.32</v>
      </c>
      <c r="G16" s="39">
        <v>176.3741</v>
      </c>
      <c r="H16" s="39">
        <f>AVERAGE(G12:G16)</f>
        <v>167.13479999999998</v>
      </c>
      <c r="I16" s="40">
        <v>144.63406324261101</v>
      </c>
      <c r="J16" s="40">
        <f>AVERAGE(I12:I16)</f>
        <v>166.48073198562778</v>
      </c>
      <c r="K16" s="41">
        <v>44.2557152953054</v>
      </c>
      <c r="L16" s="41">
        <f>AVERAGE(K12:K16)</f>
        <v>41.366601110550221</v>
      </c>
      <c r="M16" s="42">
        <v>2.5670368500757199</v>
      </c>
      <c r="N16" s="42">
        <f>AVERAGE(M12:M16)</f>
        <v>2.3994548207975761</v>
      </c>
      <c r="O16" s="43">
        <v>16.055499999999999</v>
      </c>
      <c r="P16" s="43">
        <f>AVERAGE(O12:O16)</f>
        <v>15.289169999999999</v>
      </c>
      <c r="Q16" s="44">
        <v>14.8488327592805</v>
      </c>
      <c r="R16" s="66">
        <f>AVERAGE(Q12:Q16)</f>
        <v>37.455621276050515</v>
      </c>
    </row>
    <row r="17" spans="1:18" ht="18" customHeight="1" x14ac:dyDescent="0.25">
      <c r="A17" s="105" t="s">
        <v>108</v>
      </c>
      <c r="B17" s="15">
        <v>16</v>
      </c>
      <c r="C17" s="120" t="s">
        <v>104</v>
      </c>
      <c r="D17" s="15" t="s">
        <v>15</v>
      </c>
      <c r="E17" s="45">
        <v>7.7</v>
      </c>
      <c r="F17" s="45"/>
      <c r="G17" s="46">
        <v>176</v>
      </c>
      <c r="H17" s="46"/>
      <c r="I17" s="47">
        <v>186</v>
      </c>
      <c r="J17" s="47"/>
      <c r="K17" s="48">
        <v>44.2557152953054</v>
      </c>
      <c r="L17" s="48"/>
      <c r="M17" s="49">
        <v>2.5670368500757199</v>
      </c>
      <c r="N17" s="49"/>
      <c r="O17" s="50">
        <v>16.9026</v>
      </c>
      <c r="P17" s="50"/>
      <c r="Q17" s="51">
        <v>43.0843801201529</v>
      </c>
    </row>
    <row r="18" spans="1:18" ht="18" customHeight="1" x14ac:dyDescent="0.25">
      <c r="A18" s="103"/>
      <c r="B18" s="15">
        <v>17</v>
      </c>
      <c r="C18" s="120" t="s">
        <v>104</v>
      </c>
      <c r="D18" s="15" t="s">
        <v>16</v>
      </c>
      <c r="E18" s="45">
        <v>7.7</v>
      </c>
      <c r="F18" s="45"/>
      <c r="G18" s="46">
        <v>145.41555</v>
      </c>
      <c r="H18" s="46"/>
      <c r="I18" s="47">
        <v>166</v>
      </c>
      <c r="J18" s="47"/>
      <c r="K18" s="48">
        <v>38.081167087329597</v>
      </c>
      <c r="L18" s="48"/>
      <c r="M18" s="49">
        <v>2.2088844018172602</v>
      </c>
      <c r="N18" s="49"/>
      <c r="O18" s="50">
        <v>13.149749999999999</v>
      </c>
      <c r="P18" s="50"/>
      <c r="Q18" s="51">
        <v>46.702621518295999</v>
      </c>
    </row>
    <row r="19" spans="1:18" ht="18" customHeight="1" x14ac:dyDescent="0.25">
      <c r="A19" s="103"/>
      <c r="B19" s="15">
        <v>18</v>
      </c>
      <c r="C19" s="120" t="s">
        <v>104</v>
      </c>
      <c r="D19" s="15" t="s">
        <v>17</v>
      </c>
      <c r="E19" s="48">
        <v>6.3</v>
      </c>
      <c r="F19" s="48"/>
      <c r="G19" s="46">
        <v>179.13210000000001</v>
      </c>
      <c r="H19" s="46"/>
      <c r="I19" s="47">
        <v>184.268496928064</v>
      </c>
      <c r="J19" s="47"/>
      <c r="K19" s="48">
        <v>45.743466666666698</v>
      </c>
      <c r="L19" s="48"/>
      <c r="M19" s="49">
        <v>2.65333333333334</v>
      </c>
      <c r="N19" s="49"/>
      <c r="O19" s="50">
        <v>15.198549999999999</v>
      </c>
      <c r="P19" s="50"/>
      <c r="Q19" s="51">
        <v>17.910447761194</v>
      </c>
    </row>
    <row r="20" spans="1:18" ht="18" customHeight="1" x14ac:dyDescent="0.25">
      <c r="A20" s="103"/>
      <c r="B20" s="15">
        <v>19</v>
      </c>
      <c r="C20" s="120" t="s">
        <v>104</v>
      </c>
      <c r="D20" s="15" t="s">
        <v>18</v>
      </c>
      <c r="E20" s="48">
        <v>7.1</v>
      </c>
      <c r="F20" s="48"/>
      <c r="G20" s="46">
        <v>183.33805000000001</v>
      </c>
      <c r="H20" s="46"/>
      <c r="I20" s="47">
        <v>167.72650826648299</v>
      </c>
      <c r="J20" s="47"/>
      <c r="K20" s="48">
        <v>46.6054666666667</v>
      </c>
      <c r="L20" s="48"/>
      <c r="M20" s="49">
        <v>2.7033333333333398</v>
      </c>
      <c r="N20" s="49"/>
      <c r="O20" s="50">
        <v>16.547999999999998</v>
      </c>
      <c r="P20" s="50"/>
      <c r="Q20" s="51">
        <v>39.807482250136502</v>
      </c>
    </row>
    <row r="21" spans="1:18" ht="18" customHeight="1" x14ac:dyDescent="0.25">
      <c r="A21" s="104"/>
      <c r="B21" s="15">
        <v>20</v>
      </c>
      <c r="C21" s="120" t="s">
        <v>104</v>
      </c>
      <c r="D21" s="15" t="s">
        <v>19</v>
      </c>
      <c r="E21" s="48">
        <v>6.7</v>
      </c>
      <c r="F21" s="48">
        <f>AVERAGE(E17:E21)</f>
        <v>7.1</v>
      </c>
      <c r="G21" s="46">
        <v>151.89685</v>
      </c>
      <c r="H21" s="46">
        <f>AVERAGE(G17:G21)</f>
        <v>167.15651</v>
      </c>
      <c r="I21" s="47">
        <v>176.077929876468</v>
      </c>
      <c r="J21" s="47">
        <f>AVERAGE(I17:I21)</f>
        <v>176.01458701420302</v>
      </c>
      <c r="K21" s="48">
        <v>41.383832407874799</v>
      </c>
      <c r="L21" s="48">
        <f>AVERAGE(K17:K21)</f>
        <v>43.213929624768639</v>
      </c>
      <c r="M21" s="49">
        <v>2.40045431600202</v>
      </c>
      <c r="N21" s="49">
        <f>AVERAGE(M17:M21)</f>
        <v>2.506608446912336</v>
      </c>
      <c r="O21" s="50">
        <v>15.2675</v>
      </c>
      <c r="P21" s="50">
        <f>AVERAGE(O17:O21)</f>
        <v>15.413279999999997</v>
      </c>
      <c r="Q21" s="51">
        <v>31.342162752594199</v>
      </c>
      <c r="R21" s="66">
        <f>AVERAGE(Q17:Q21)</f>
        <v>35.769418880474717</v>
      </c>
    </row>
    <row r="22" spans="1:18" ht="18" customHeight="1" x14ac:dyDescent="0.25">
      <c r="A22" s="105" t="s">
        <v>109</v>
      </c>
      <c r="B22" s="52">
        <v>21</v>
      </c>
      <c r="C22" s="120" t="s">
        <v>104</v>
      </c>
      <c r="D22" s="53" t="s">
        <v>20</v>
      </c>
      <c r="E22" s="54">
        <v>5.3</v>
      </c>
      <c r="F22" s="54"/>
      <c r="G22" s="24">
        <v>164.58320000000001</v>
      </c>
      <c r="H22" s="67"/>
      <c r="I22" s="55">
        <v>154.790649962251</v>
      </c>
      <c r="J22" s="55"/>
      <c r="K22" s="54">
        <v>42.860591816703099</v>
      </c>
      <c r="L22" s="54"/>
      <c r="M22" s="56">
        <v>2.4861132144259299</v>
      </c>
      <c r="N22" s="56"/>
      <c r="O22" s="57">
        <v>14.4992</v>
      </c>
      <c r="P22" s="57"/>
      <c r="Q22" s="58">
        <v>9.3000000000000007</v>
      </c>
    </row>
    <row r="23" spans="1:18" ht="18" customHeight="1" x14ac:dyDescent="0.25">
      <c r="A23" s="103"/>
      <c r="B23" s="52">
        <v>22</v>
      </c>
      <c r="C23" s="120" t="s">
        <v>104</v>
      </c>
      <c r="D23" s="53" t="s">
        <v>21</v>
      </c>
      <c r="E23" s="54">
        <v>5.5</v>
      </c>
      <c r="F23" s="54"/>
      <c r="G23" s="24">
        <v>143.07034999999999</v>
      </c>
      <c r="H23" s="67"/>
      <c r="I23" s="55">
        <v>154</v>
      </c>
      <c r="J23" s="55"/>
      <c r="K23" s="54">
        <v>44.306800000000003</v>
      </c>
      <c r="L23" s="54"/>
      <c r="M23" s="56">
        <v>2.57</v>
      </c>
      <c r="N23" s="56"/>
      <c r="O23" s="57">
        <v>14.932600000000001</v>
      </c>
      <c r="P23" s="57"/>
      <c r="Q23" s="58">
        <v>9.8737083811710704</v>
      </c>
    </row>
    <row r="24" spans="1:18" ht="18" customHeight="1" x14ac:dyDescent="0.25">
      <c r="A24" s="103"/>
      <c r="B24" s="52">
        <v>23</v>
      </c>
      <c r="C24" s="120" t="s">
        <v>104</v>
      </c>
      <c r="D24" s="53" t="s">
        <v>22</v>
      </c>
      <c r="E24" s="54">
        <v>5.0999999999999996</v>
      </c>
      <c r="F24" s="54"/>
      <c r="G24" s="24">
        <v>164.41194999999999</v>
      </c>
      <c r="H24" s="67"/>
      <c r="I24" s="55">
        <v>173.33970868252501</v>
      </c>
      <c r="J24" s="55"/>
      <c r="K24" s="54">
        <v>44.163133333333299</v>
      </c>
      <c r="L24" s="54"/>
      <c r="M24" s="56">
        <v>2.5616666666666599</v>
      </c>
      <c r="N24" s="56"/>
      <c r="O24" s="57">
        <v>14.676500000000001</v>
      </c>
      <c r="P24" s="57"/>
      <c r="Q24" s="58">
        <v>9.2613853807883704</v>
      </c>
    </row>
    <row r="25" spans="1:18" ht="18" customHeight="1" x14ac:dyDescent="0.25">
      <c r="A25" s="103"/>
      <c r="B25" s="52">
        <v>24</v>
      </c>
      <c r="C25" s="120" t="s">
        <v>104</v>
      </c>
      <c r="D25" s="53" t="s">
        <v>23</v>
      </c>
      <c r="E25" s="54">
        <v>5.2</v>
      </c>
      <c r="F25" s="54"/>
      <c r="G25" s="24">
        <v>155</v>
      </c>
      <c r="H25" s="67"/>
      <c r="I25" s="55">
        <v>154</v>
      </c>
      <c r="J25" s="55"/>
      <c r="K25" s="54">
        <v>43.4</v>
      </c>
      <c r="L25" s="54"/>
      <c r="M25" s="56">
        <v>2.6669863705199401</v>
      </c>
      <c r="N25" s="56"/>
      <c r="O25" s="57">
        <v>16.380549999999999</v>
      </c>
      <c r="P25" s="57"/>
      <c r="Q25" s="58">
        <v>9.3000000000000007</v>
      </c>
    </row>
    <row r="26" spans="1:18" ht="18" customHeight="1" x14ac:dyDescent="0.25">
      <c r="A26" s="104"/>
      <c r="B26" s="52">
        <v>25</v>
      </c>
      <c r="C26" s="120" t="s">
        <v>104</v>
      </c>
      <c r="D26" s="53" t="s">
        <v>24</v>
      </c>
      <c r="E26" s="54">
        <v>5</v>
      </c>
      <c r="F26" s="54">
        <f>AVERAGE(E22:E26)</f>
        <v>5.2200000000000006</v>
      </c>
      <c r="G26" s="24">
        <v>153.99914999999999</v>
      </c>
      <c r="H26" s="67">
        <f>AVERAGE(G22:G26)</f>
        <v>156.21292999999997</v>
      </c>
      <c r="I26" s="55">
        <v>133.56090642555699</v>
      </c>
      <c r="J26" s="55">
        <f>AVERAGE(I22:I26)</f>
        <v>153.93825301406659</v>
      </c>
      <c r="K26" s="54">
        <v>42.388991418475499</v>
      </c>
      <c r="L26" s="54">
        <f>AVERAGE(K22:K26)</f>
        <v>43.423903313702382</v>
      </c>
      <c r="M26" s="56">
        <v>2.4587582029278101</v>
      </c>
      <c r="N26" s="56">
        <f>AVERAGE(M22:M26)</f>
        <v>2.5487048909080676</v>
      </c>
      <c r="O26" s="57">
        <v>15.61225</v>
      </c>
      <c r="P26" s="57">
        <f>AVERAGE(O22:O26)</f>
        <v>15.220220000000001</v>
      </c>
      <c r="Q26" s="58">
        <v>8.8021431305013405</v>
      </c>
      <c r="R26" s="66">
        <f>AVERAGE(Q22:Q26)</f>
        <v>9.3074473784921583</v>
      </c>
    </row>
    <row r="27" spans="1:18" ht="18" customHeight="1" x14ac:dyDescent="0.25">
      <c r="A27" s="102" t="s">
        <v>110</v>
      </c>
      <c r="B27" s="59">
        <v>26</v>
      </c>
      <c r="C27" s="120" t="s">
        <v>104</v>
      </c>
      <c r="D27" s="59" t="s">
        <v>25</v>
      </c>
      <c r="E27" s="60">
        <v>5.4</v>
      </c>
      <c r="F27" s="60"/>
      <c r="G27" s="61">
        <v>145.13974999999999</v>
      </c>
      <c r="H27" s="61"/>
      <c r="I27" s="62">
        <v>145.220869675888</v>
      </c>
      <c r="J27" s="62"/>
      <c r="K27" s="60">
        <v>45</v>
      </c>
      <c r="L27" s="60"/>
      <c r="M27" s="63">
        <v>2.61</v>
      </c>
      <c r="N27" s="63"/>
      <c r="O27" s="64">
        <v>14.72575</v>
      </c>
      <c r="P27" s="64"/>
      <c r="Q27" s="65">
        <v>8.1132797550707991</v>
      </c>
    </row>
    <row r="28" spans="1:18" ht="18" customHeight="1" x14ac:dyDescent="0.25">
      <c r="A28" s="103"/>
      <c r="B28" s="59">
        <v>27</v>
      </c>
      <c r="C28" s="120" t="s">
        <v>104</v>
      </c>
      <c r="D28" s="59" t="s">
        <v>26</v>
      </c>
      <c r="E28" s="60">
        <v>5.2</v>
      </c>
      <c r="F28" s="60"/>
      <c r="G28" s="61">
        <v>165.48</v>
      </c>
      <c r="H28" s="61"/>
      <c r="I28" s="62">
        <v>145.020213854687</v>
      </c>
      <c r="J28" s="62"/>
      <c r="K28" s="60">
        <v>42.963367995961598</v>
      </c>
      <c r="L28" s="60"/>
      <c r="M28" s="63">
        <v>2.4920747097425502</v>
      </c>
      <c r="N28" s="63"/>
      <c r="O28" s="64">
        <v>15.957000000000001</v>
      </c>
      <c r="P28" s="64"/>
      <c r="Q28" s="65">
        <v>8.5725220053578308</v>
      </c>
    </row>
    <row r="29" spans="1:18" ht="18" customHeight="1" x14ac:dyDescent="0.25">
      <c r="A29" s="103"/>
      <c r="B29" s="59">
        <v>28</v>
      </c>
      <c r="C29" s="120" t="s">
        <v>104</v>
      </c>
      <c r="D29" s="59" t="s">
        <v>27</v>
      </c>
      <c r="E29" s="60">
        <v>5.2</v>
      </c>
      <c r="F29" s="60"/>
      <c r="G29" s="61">
        <v>151.89685</v>
      </c>
      <c r="H29" s="61"/>
      <c r="I29" s="62">
        <v>153.143035705242</v>
      </c>
      <c r="J29" s="62"/>
      <c r="K29" s="60">
        <v>45</v>
      </c>
      <c r="L29" s="60"/>
      <c r="M29" s="63">
        <v>2.61</v>
      </c>
      <c r="N29" s="63"/>
      <c r="O29" s="64">
        <v>15.169</v>
      </c>
      <c r="P29" s="64"/>
      <c r="Q29" s="65">
        <v>9.0317642556448501</v>
      </c>
    </row>
    <row r="30" spans="1:18" ht="18" customHeight="1" x14ac:dyDescent="0.25">
      <c r="A30" s="103"/>
      <c r="B30" s="59">
        <v>29</v>
      </c>
      <c r="C30" s="120" t="s">
        <v>104</v>
      </c>
      <c r="D30" s="59" t="s">
        <v>28</v>
      </c>
      <c r="E30" s="60">
        <v>5.4</v>
      </c>
      <c r="F30" s="60"/>
      <c r="G30" s="61">
        <v>170.92705000000001</v>
      </c>
      <c r="H30" s="61"/>
      <c r="I30" s="62">
        <v>173.73790124327201</v>
      </c>
      <c r="J30" s="62"/>
      <c r="K30" s="60">
        <v>42.590023220595697</v>
      </c>
      <c r="L30" s="60"/>
      <c r="M30" s="63">
        <v>2.4704189803129801</v>
      </c>
      <c r="N30" s="63"/>
      <c r="O30" s="64">
        <v>15.6615</v>
      </c>
      <c r="P30" s="64"/>
      <c r="Q30" s="65">
        <v>9.5675468809797195</v>
      </c>
    </row>
    <row r="31" spans="1:18" ht="18" customHeight="1" x14ac:dyDescent="0.25">
      <c r="A31" s="104"/>
      <c r="B31" s="59">
        <v>30</v>
      </c>
      <c r="C31" s="120" t="s">
        <v>104</v>
      </c>
      <c r="D31" s="59" t="s">
        <v>29</v>
      </c>
      <c r="E31" s="60">
        <v>5.2</v>
      </c>
      <c r="F31" s="60">
        <f>AVERAGE(E27:E31)</f>
        <v>5.28</v>
      </c>
      <c r="G31" s="61">
        <v>184.9239</v>
      </c>
      <c r="H31" s="61">
        <f>AVERAGE(G27:G31)</f>
        <v>163.67350999999999</v>
      </c>
      <c r="I31" s="62">
        <v>216</v>
      </c>
      <c r="J31" s="62">
        <f>AVERAGE(I27:I31)</f>
        <v>166.62440409581782</v>
      </c>
      <c r="K31" s="60">
        <v>49.452097290930503</v>
      </c>
      <c r="L31" s="60">
        <f>AVERAGE(K27:K31)</f>
        <v>45.001097701497557</v>
      </c>
      <c r="M31" s="63">
        <v>2.86845111896349</v>
      </c>
      <c r="N31" s="63">
        <f>AVERAGE(M27:M31)</f>
        <v>2.6101889618038041</v>
      </c>
      <c r="O31" s="64">
        <v>16.843499999999999</v>
      </c>
      <c r="P31" s="64">
        <f>AVERAGE(O27:O31)</f>
        <v>15.67135</v>
      </c>
      <c r="Q31" s="65">
        <v>10.1798698813624</v>
      </c>
      <c r="R31" s="66">
        <f>AVERAGE(Q27:Q31)</f>
        <v>9.0929965556831203</v>
      </c>
    </row>
    <row r="32" spans="1:18" ht="18" customHeight="1" x14ac:dyDescent="0.25">
      <c r="A32" s="102" t="s">
        <v>111</v>
      </c>
      <c r="B32" s="15">
        <v>31</v>
      </c>
      <c r="C32" s="120" t="s">
        <v>104</v>
      </c>
      <c r="D32" s="15" t="s">
        <v>30</v>
      </c>
      <c r="E32" s="48">
        <v>6.4</v>
      </c>
      <c r="F32" s="48"/>
      <c r="G32" s="46">
        <v>161.96355</v>
      </c>
      <c r="H32" s="46"/>
      <c r="I32" s="47">
        <v>175.72208512901599</v>
      </c>
      <c r="J32" s="47"/>
      <c r="K32" s="48">
        <v>39.947890964159498</v>
      </c>
      <c r="L32" s="48"/>
      <c r="M32" s="49">
        <v>2.31716304896517</v>
      </c>
      <c r="N32" s="49"/>
      <c r="O32" s="50">
        <v>15.464499999999999</v>
      </c>
      <c r="P32" s="50"/>
      <c r="Q32" s="51">
        <v>36.9</v>
      </c>
    </row>
    <row r="33" spans="1:18" ht="18" customHeight="1" x14ac:dyDescent="0.25">
      <c r="A33" s="103"/>
      <c r="B33" s="15">
        <v>32</v>
      </c>
      <c r="C33" s="120" t="s">
        <v>104</v>
      </c>
      <c r="D33" s="15" t="s">
        <v>31</v>
      </c>
      <c r="E33" s="48">
        <v>7.1</v>
      </c>
      <c r="F33" s="48"/>
      <c r="G33" s="46">
        <v>168.03115</v>
      </c>
      <c r="H33" s="46"/>
      <c r="I33" s="47">
        <v>149.57241188189801</v>
      </c>
      <c r="J33" s="47"/>
      <c r="K33" s="48">
        <v>42.245397274104</v>
      </c>
      <c r="L33" s="48"/>
      <c r="M33" s="49">
        <v>2.4504290762241299</v>
      </c>
      <c r="N33" s="49"/>
      <c r="O33" s="50">
        <v>14.804550000000001</v>
      </c>
      <c r="P33" s="50"/>
      <c r="Q33" s="51">
        <v>43.7670671764063</v>
      </c>
    </row>
    <row r="34" spans="1:18" ht="18" customHeight="1" x14ac:dyDescent="0.25">
      <c r="A34" s="103"/>
      <c r="B34" s="15">
        <v>33</v>
      </c>
      <c r="C34" s="120" t="s">
        <v>104</v>
      </c>
      <c r="D34" s="15" t="s">
        <v>32</v>
      </c>
      <c r="E34" s="48">
        <v>7.2</v>
      </c>
      <c r="F34" s="48"/>
      <c r="G34" s="46">
        <v>169.82384999999999</v>
      </c>
      <c r="H34" s="46"/>
      <c r="I34" s="47">
        <v>186</v>
      </c>
      <c r="J34" s="47"/>
      <c r="K34" s="48">
        <v>43.595182231196397</v>
      </c>
      <c r="L34" s="48"/>
      <c r="M34" s="49">
        <v>2.5287228672387698</v>
      </c>
      <c r="N34" s="49"/>
      <c r="O34" s="50">
        <v>15.51375</v>
      </c>
      <c r="P34" s="50"/>
      <c r="Q34" s="51">
        <v>38.100764609503003</v>
      </c>
    </row>
    <row r="35" spans="1:18" ht="18" customHeight="1" x14ac:dyDescent="0.25">
      <c r="A35" s="103"/>
      <c r="B35" s="15">
        <v>34</v>
      </c>
      <c r="C35" s="120" t="s">
        <v>104</v>
      </c>
      <c r="D35" s="15" t="s">
        <v>33</v>
      </c>
      <c r="E35" s="48">
        <v>7.1</v>
      </c>
      <c r="F35" s="48"/>
      <c r="G35" s="46">
        <v>162.10145</v>
      </c>
      <c r="H35" s="46"/>
      <c r="I35" s="47">
        <v>166</v>
      </c>
      <c r="J35" s="47"/>
      <c r="K35" s="48">
        <v>42.762336193841499</v>
      </c>
      <c r="L35" s="48"/>
      <c r="M35" s="49">
        <v>2.4804139323574002</v>
      </c>
      <c r="N35" s="49"/>
      <c r="O35" s="50">
        <v>15.2675</v>
      </c>
      <c r="P35" s="50"/>
      <c r="Q35" s="51">
        <v>39.056526488257802</v>
      </c>
    </row>
    <row r="36" spans="1:18" ht="18" customHeight="1" x14ac:dyDescent="0.25">
      <c r="A36" s="104"/>
      <c r="B36" s="15">
        <v>35</v>
      </c>
      <c r="C36" s="120" t="s">
        <v>104</v>
      </c>
      <c r="D36" s="15" t="s">
        <v>34</v>
      </c>
      <c r="E36" s="48">
        <v>6.7</v>
      </c>
      <c r="F36" s="48">
        <f>AVERAGE(E32:E36)</f>
        <v>6.9</v>
      </c>
      <c r="G36" s="46">
        <v>161.27404999999999</v>
      </c>
      <c r="H36" s="46">
        <f>AVERAGE(G32:G36)</f>
        <v>164.63880999999998</v>
      </c>
      <c r="I36" s="47">
        <v>136.70667012695199</v>
      </c>
      <c r="J36" s="47">
        <f>AVERAGE(I32:I36)</f>
        <v>162.8002334275732</v>
      </c>
      <c r="K36" s="48">
        <v>41.979399999999998</v>
      </c>
      <c r="L36" s="48">
        <f>AVERAGE(K32:K36)</f>
        <v>42.106041332660276</v>
      </c>
      <c r="M36" s="49">
        <v>2.4350000000000001</v>
      </c>
      <c r="N36" s="49">
        <f>AVERAGE(M32:M36)</f>
        <v>2.442345784957094</v>
      </c>
      <c r="O36" s="50">
        <v>15.169</v>
      </c>
      <c r="P36" s="50">
        <f>AVERAGE(O32:O36)</f>
        <v>15.243860000000002</v>
      </c>
      <c r="Q36" s="51">
        <v>26.6316220644457</v>
      </c>
      <c r="R36" s="66">
        <f>AVERAGE(Q32:Q36)</f>
        <v>36.891196067722561</v>
      </c>
    </row>
    <row r="37" spans="1:18" ht="18" customHeight="1" x14ac:dyDescent="0.25">
      <c r="A37" s="102" t="s">
        <v>112</v>
      </c>
      <c r="B37" s="22">
        <v>36</v>
      </c>
      <c r="C37" s="120" t="s">
        <v>104</v>
      </c>
      <c r="D37" s="22" t="s">
        <v>35</v>
      </c>
      <c r="E37" s="26">
        <v>7</v>
      </c>
      <c r="F37" s="26"/>
      <c r="G37" s="24">
        <v>172.44395</v>
      </c>
      <c r="H37" s="24"/>
      <c r="I37" s="25">
        <v>180</v>
      </c>
      <c r="J37" s="25"/>
      <c r="K37" s="26">
        <v>46.984004038364503</v>
      </c>
      <c r="L37" s="26"/>
      <c r="M37" s="27">
        <v>2.72529025744574</v>
      </c>
      <c r="N37" s="27"/>
      <c r="O37" s="28">
        <v>16.6465</v>
      </c>
      <c r="P37" s="28"/>
      <c r="Q37" s="29">
        <v>40.5</v>
      </c>
    </row>
    <row r="38" spans="1:18" ht="18" customHeight="1" x14ac:dyDescent="0.25">
      <c r="A38" s="103"/>
      <c r="B38" s="22">
        <v>37</v>
      </c>
      <c r="C38" s="120" t="s">
        <v>104</v>
      </c>
      <c r="D38" s="22" t="s">
        <v>36</v>
      </c>
      <c r="E38" s="26">
        <v>6.9</v>
      </c>
      <c r="F38" s="26"/>
      <c r="G38" s="24">
        <v>176.3741</v>
      </c>
      <c r="H38" s="24"/>
      <c r="I38" s="25">
        <v>137.90390414433</v>
      </c>
      <c r="J38" s="25"/>
      <c r="K38" s="26">
        <v>45.887133333333303</v>
      </c>
      <c r="L38" s="26"/>
      <c r="M38" s="27">
        <v>2.6616666666666702</v>
      </c>
      <c r="N38" s="27"/>
      <c r="O38" s="28">
        <v>16.626799999999999</v>
      </c>
      <c r="P38" s="28"/>
      <c r="Q38" s="29">
        <v>34.277717094483897</v>
      </c>
    </row>
    <row r="39" spans="1:18" ht="18" customHeight="1" x14ac:dyDescent="0.25">
      <c r="A39" s="103"/>
      <c r="B39" s="22">
        <v>38</v>
      </c>
      <c r="C39" s="120" t="s">
        <v>104</v>
      </c>
      <c r="D39" s="22" t="s">
        <v>37</v>
      </c>
      <c r="E39" s="26">
        <v>7.7</v>
      </c>
      <c r="F39" s="26"/>
      <c r="G39" s="24">
        <v>143.76075</v>
      </c>
      <c r="H39" s="24"/>
      <c r="I39" s="25">
        <v>134.38543134866501</v>
      </c>
      <c r="J39" s="25"/>
      <c r="K39" s="26">
        <v>37.248321049974798</v>
      </c>
      <c r="L39" s="26"/>
      <c r="M39" s="27">
        <v>2.1605754669358901</v>
      </c>
      <c r="N39" s="27"/>
      <c r="O39" s="28">
        <v>13.671799999999999</v>
      </c>
      <c r="P39" s="28"/>
      <c r="Q39" s="29">
        <v>25.471054068814901</v>
      </c>
    </row>
    <row r="40" spans="1:18" ht="18" customHeight="1" x14ac:dyDescent="0.25">
      <c r="A40" s="103"/>
      <c r="B40" s="22">
        <v>39</v>
      </c>
      <c r="C40" s="120" t="s">
        <v>104</v>
      </c>
      <c r="D40" s="22" t="s">
        <v>38</v>
      </c>
      <c r="E40" s="26">
        <v>7.6</v>
      </c>
      <c r="F40" s="26"/>
      <c r="G40" s="24">
        <v>144</v>
      </c>
      <c r="H40" s="24"/>
      <c r="I40" s="25">
        <v>146.00683244561</v>
      </c>
      <c r="J40" s="25"/>
      <c r="K40" s="26">
        <v>37.363196365472</v>
      </c>
      <c r="L40" s="26"/>
      <c r="M40" s="27">
        <v>2.1672387682988399</v>
      </c>
      <c r="N40" s="27"/>
      <c r="O40" s="28">
        <v>13.405849999999999</v>
      </c>
      <c r="P40" s="28"/>
      <c r="Q40" s="29">
        <v>31.888312397596899</v>
      </c>
    </row>
    <row r="41" spans="1:18" ht="18" customHeight="1" x14ac:dyDescent="0.25">
      <c r="A41" s="104"/>
      <c r="B41" s="22">
        <v>40</v>
      </c>
      <c r="C41" s="120" t="s">
        <v>104</v>
      </c>
      <c r="D41" s="22" t="s">
        <v>39</v>
      </c>
      <c r="E41" s="26">
        <v>7</v>
      </c>
      <c r="F41" s="26">
        <f>AVERAGE(E37:E41)</f>
        <v>7.24</v>
      </c>
      <c r="G41" s="24">
        <v>181.68324999999999</v>
      </c>
      <c r="H41" s="24">
        <f>AVERAGE(G37:G41)</f>
        <v>163.65241</v>
      </c>
      <c r="I41" s="25">
        <v>162</v>
      </c>
      <c r="J41" s="25">
        <f>AVERAGE(I37:I41)</f>
        <v>152.059233587721</v>
      </c>
      <c r="K41" s="26">
        <v>45.892688541140799</v>
      </c>
      <c r="L41" s="26">
        <f>AVERAGE(K37:K41)</f>
        <v>42.675068665657079</v>
      </c>
      <c r="M41" s="27">
        <v>2.6619888944977301</v>
      </c>
      <c r="N41" s="27">
        <f>AVERAGE(M37:M41)</f>
        <v>2.4753520107689742</v>
      </c>
      <c r="O41" s="28">
        <v>16.16385</v>
      </c>
      <c r="P41" s="28">
        <f>AVERAGE(O37:O41)</f>
        <v>15.302959999999999</v>
      </c>
      <c r="Q41" s="29">
        <v>44.859366466411799</v>
      </c>
      <c r="R41" s="66">
        <f>AVERAGE(Q37:Q41)</f>
        <v>35.399290005461502</v>
      </c>
    </row>
    <row r="42" spans="1:18" ht="18" customHeight="1" x14ac:dyDescent="0.25">
      <c r="A42" s="3"/>
      <c r="B42" s="3"/>
      <c r="C42" s="3"/>
      <c r="D42" s="3"/>
      <c r="E42" s="4"/>
      <c r="F42" s="4"/>
      <c r="G42" s="16"/>
      <c r="H42" s="16"/>
      <c r="I42" s="17"/>
      <c r="J42" s="17"/>
      <c r="K42" s="4"/>
      <c r="L42" s="4"/>
      <c r="M42" s="20"/>
      <c r="N42" s="20"/>
      <c r="O42" s="5"/>
      <c r="P42" s="5"/>
      <c r="Q42" s="21"/>
    </row>
    <row r="43" spans="1:18" ht="18" customHeight="1" x14ac:dyDescent="0.25">
      <c r="A43" s="3"/>
      <c r="B43" s="3"/>
      <c r="C43" s="3"/>
      <c r="D43" s="3"/>
      <c r="E43" s="4"/>
      <c r="F43" s="4"/>
      <c r="G43" s="16"/>
      <c r="H43" s="16"/>
      <c r="I43" s="17"/>
      <c r="J43" s="17"/>
      <c r="K43" s="4"/>
      <c r="L43" s="4"/>
      <c r="M43" s="20"/>
      <c r="N43" s="20"/>
      <c r="O43" s="5"/>
      <c r="P43" s="5"/>
      <c r="Q43" s="21"/>
    </row>
    <row r="44" spans="1:18" ht="18" customHeight="1" x14ac:dyDescent="0.25">
      <c r="A44" s="3"/>
      <c r="B44" s="3"/>
      <c r="C44" s="3"/>
      <c r="D44" s="3"/>
      <c r="E44" s="4"/>
      <c r="F44" s="4"/>
      <c r="G44" s="16"/>
      <c r="H44" s="16"/>
      <c r="I44" s="17"/>
      <c r="J44" s="17"/>
      <c r="K44" s="4"/>
      <c r="L44" s="4"/>
      <c r="M44" s="20"/>
      <c r="N44" s="20"/>
      <c r="O44" s="5"/>
      <c r="P44" s="5"/>
      <c r="Q44" s="21"/>
    </row>
    <row r="45" spans="1:18" ht="18" customHeight="1" x14ac:dyDescent="0.25">
      <c r="A45" s="3"/>
      <c r="B45" s="3"/>
      <c r="C45" s="3"/>
      <c r="D45" s="3"/>
      <c r="E45" s="4"/>
      <c r="F45" s="4"/>
      <c r="G45" s="16"/>
      <c r="H45" s="16"/>
      <c r="I45" s="17"/>
      <c r="J45" s="17"/>
      <c r="K45" s="4"/>
      <c r="L45" s="4"/>
      <c r="M45" s="20"/>
      <c r="N45" s="20"/>
      <c r="O45" s="5"/>
      <c r="P45" s="5"/>
      <c r="Q45" s="21"/>
    </row>
    <row r="46" spans="1:18" ht="18" customHeight="1" x14ac:dyDescent="0.25">
      <c r="A46" s="3"/>
      <c r="B46" s="3"/>
      <c r="C46" s="3"/>
      <c r="D46" s="3"/>
      <c r="E46" s="4"/>
      <c r="F46" s="4"/>
      <c r="G46" s="16"/>
      <c r="H46" s="16"/>
      <c r="I46" s="17"/>
      <c r="J46" s="17"/>
      <c r="K46" s="4"/>
      <c r="L46" s="4"/>
      <c r="M46" s="20"/>
      <c r="N46" s="20"/>
      <c r="O46" s="5"/>
      <c r="P46" s="5"/>
      <c r="Q46" s="21"/>
    </row>
    <row r="47" spans="1:18" ht="18" customHeight="1" x14ac:dyDescent="0.25">
      <c r="A47" s="3"/>
      <c r="B47" s="3"/>
      <c r="C47" s="3"/>
      <c r="D47" s="3"/>
      <c r="E47" s="4"/>
      <c r="F47" s="4"/>
      <c r="G47" s="16"/>
      <c r="H47" s="16"/>
      <c r="I47" s="17"/>
      <c r="J47" s="17"/>
      <c r="K47" s="4"/>
      <c r="L47" s="4"/>
      <c r="M47" s="20"/>
      <c r="N47" s="20"/>
      <c r="O47" s="5"/>
      <c r="P47" s="5"/>
      <c r="Q47" s="21"/>
    </row>
    <row r="48" spans="1:18" ht="18" customHeight="1" x14ac:dyDescent="0.25">
      <c r="A48" s="3"/>
      <c r="B48" s="3"/>
      <c r="C48" s="3"/>
      <c r="D48" s="3"/>
      <c r="E48" s="4"/>
      <c r="F48" s="4"/>
      <c r="G48" s="16"/>
      <c r="H48" s="16"/>
      <c r="I48" s="17"/>
      <c r="J48" s="17"/>
      <c r="K48" s="4"/>
      <c r="L48" s="4"/>
      <c r="M48" s="20"/>
      <c r="N48" s="20"/>
      <c r="O48" s="5"/>
      <c r="P48" s="5"/>
      <c r="Q48" s="21"/>
    </row>
    <row r="49" spans="1:17" ht="18" customHeight="1" x14ac:dyDescent="0.25">
      <c r="A49" s="3"/>
      <c r="B49" s="3"/>
      <c r="C49" s="3"/>
      <c r="D49" s="3"/>
      <c r="E49" s="4"/>
      <c r="F49" s="4"/>
      <c r="G49" s="16"/>
      <c r="H49" s="16"/>
      <c r="I49" s="17"/>
      <c r="J49" s="17"/>
      <c r="K49" s="4"/>
      <c r="L49" s="4"/>
      <c r="M49" s="20"/>
      <c r="N49" s="20"/>
      <c r="O49" s="5"/>
      <c r="P49" s="5"/>
      <c r="Q49" s="21"/>
    </row>
    <row r="50" spans="1:17" ht="18" customHeight="1" x14ac:dyDescent="0.25">
      <c r="A50" s="3"/>
      <c r="B50" s="3"/>
      <c r="C50" s="3"/>
      <c r="D50" s="3"/>
      <c r="E50" s="4"/>
      <c r="F50" s="4"/>
      <c r="G50" s="16"/>
      <c r="H50" s="16"/>
      <c r="I50" s="17"/>
      <c r="J50" s="17"/>
      <c r="K50" s="4"/>
      <c r="L50" s="4"/>
      <c r="M50" s="20"/>
      <c r="N50" s="20"/>
      <c r="O50" s="5"/>
      <c r="P50" s="5"/>
      <c r="Q50" s="21"/>
    </row>
    <row r="51" spans="1:17" ht="18" customHeight="1" x14ac:dyDescent="0.25">
      <c r="A51" s="3"/>
      <c r="B51" s="3"/>
      <c r="C51" s="3"/>
      <c r="D51" s="3"/>
      <c r="E51" s="4"/>
      <c r="F51" s="4"/>
      <c r="G51" s="16"/>
      <c r="H51" s="16"/>
      <c r="I51" s="17"/>
      <c r="J51" s="17"/>
      <c r="K51" s="4"/>
      <c r="L51" s="4"/>
      <c r="M51" s="20"/>
      <c r="N51" s="20"/>
      <c r="O51" s="5"/>
      <c r="P51" s="5"/>
      <c r="Q51" s="21"/>
    </row>
    <row r="52" spans="1:17" ht="18" customHeight="1" x14ac:dyDescent="0.25">
      <c r="A52" s="3"/>
      <c r="B52" s="3"/>
      <c r="C52" s="3"/>
      <c r="D52" s="3"/>
      <c r="E52" s="4"/>
      <c r="F52" s="4"/>
      <c r="G52" s="16"/>
      <c r="H52" s="16"/>
      <c r="I52" s="17"/>
      <c r="J52" s="17"/>
      <c r="K52" s="4"/>
      <c r="L52" s="4"/>
      <c r="M52" s="20"/>
      <c r="N52" s="20"/>
      <c r="O52" s="5"/>
      <c r="P52" s="5"/>
      <c r="Q52" s="21"/>
    </row>
    <row r="53" spans="1:17" ht="18" customHeight="1" x14ac:dyDescent="0.25">
      <c r="A53" s="3"/>
      <c r="B53" s="3"/>
      <c r="C53" s="3"/>
      <c r="D53" s="3"/>
      <c r="E53" s="4"/>
      <c r="F53" s="4"/>
      <c r="G53" s="16"/>
      <c r="H53" s="16"/>
      <c r="I53" s="17"/>
      <c r="J53" s="17"/>
      <c r="K53" s="4"/>
      <c r="L53" s="4"/>
      <c r="M53" s="20"/>
      <c r="N53" s="20"/>
      <c r="O53" s="5"/>
      <c r="P53" s="5"/>
      <c r="Q53" s="21"/>
    </row>
    <row r="54" spans="1:17" ht="18" customHeight="1" x14ac:dyDescent="0.25">
      <c r="A54" s="3"/>
      <c r="B54" s="3"/>
      <c r="C54" s="3"/>
      <c r="D54" s="3"/>
      <c r="E54" s="4"/>
      <c r="F54" s="4"/>
      <c r="G54" s="16"/>
      <c r="H54" s="16"/>
      <c r="I54" s="17"/>
      <c r="J54" s="17"/>
      <c r="K54" s="4"/>
      <c r="L54" s="4"/>
      <c r="M54" s="20"/>
      <c r="N54" s="20"/>
      <c r="O54" s="5"/>
      <c r="P54" s="5"/>
      <c r="Q54" s="21"/>
    </row>
    <row r="55" spans="1:17" ht="18" customHeight="1" x14ac:dyDescent="0.25">
      <c r="A55" s="3"/>
      <c r="B55" s="3"/>
      <c r="C55" s="3"/>
      <c r="D55" s="3"/>
      <c r="E55" s="4"/>
      <c r="F55" s="4"/>
      <c r="G55" s="16"/>
      <c r="H55" s="16"/>
      <c r="I55" s="17"/>
      <c r="J55" s="17"/>
      <c r="K55" s="4"/>
      <c r="L55" s="4"/>
      <c r="M55" s="20"/>
      <c r="N55" s="20"/>
      <c r="O55" s="5"/>
      <c r="P55" s="5"/>
      <c r="Q55" s="21"/>
    </row>
    <row r="56" spans="1:17" ht="18" customHeight="1" x14ac:dyDescent="0.25">
      <c r="A56" s="3"/>
      <c r="B56" s="3"/>
      <c r="C56" s="3"/>
      <c r="D56" s="3"/>
      <c r="E56" s="4"/>
      <c r="F56" s="4"/>
      <c r="G56" s="16"/>
      <c r="H56" s="16"/>
      <c r="I56" s="17"/>
      <c r="J56" s="17"/>
      <c r="K56" s="19"/>
      <c r="L56" s="19"/>
      <c r="M56" s="20"/>
      <c r="N56" s="20"/>
      <c r="O56" s="5"/>
      <c r="P56" s="5"/>
      <c r="Q56" s="21"/>
    </row>
    <row r="57" spans="1:17" ht="18" customHeight="1" x14ac:dyDescent="0.25">
      <c r="A57" s="3"/>
      <c r="B57" s="3"/>
      <c r="C57" s="3"/>
      <c r="D57" s="3"/>
      <c r="E57" s="4"/>
      <c r="F57" s="4"/>
      <c r="G57" s="16"/>
      <c r="H57" s="16"/>
      <c r="I57" s="17"/>
      <c r="J57" s="17"/>
      <c r="K57" s="4"/>
      <c r="L57" s="4"/>
      <c r="M57" s="20"/>
      <c r="N57" s="20"/>
      <c r="O57" s="5"/>
      <c r="P57" s="5"/>
      <c r="Q57" s="21"/>
    </row>
    <row r="58" spans="1:17" ht="18" customHeight="1" x14ac:dyDescent="0.25">
      <c r="A58" s="3"/>
      <c r="B58" s="3"/>
      <c r="C58" s="3"/>
      <c r="D58" s="3"/>
      <c r="E58" s="4"/>
      <c r="F58" s="4"/>
      <c r="G58" s="16"/>
      <c r="H58" s="16"/>
      <c r="I58" s="17"/>
      <c r="J58" s="17"/>
      <c r="K58" s="4"/>
      <c r="L58" s="4"/>
      <c r="M58" s="20"/>
      <c r="N58" s="20"/>
      <c r="O58" s="5"/>
      <c r="P58" s="5"/>
      <c r="Q58" s="21"/>
    </row>
    <row r="59" spans="1:17" ht="18" customHeight="1" x14ac:dyDescent="0.25">
      <c r="A59" s="3"/>
      <c r="B59" s="3"/>
      <c r="C59" s="3"/>
      <c r="D59" s="3"/>
      <c r="E59" s="4"/>
      <c r="F59" s="4"/>
      <c r="G59" s="16"/>
      <c r="H59" s="16"/>
      <c r="I59" s="17"/>
      <c r="J59" s="17"/>
      <c r="K59" s="4"/>
      <c r="L59" s="4"/>
      <c r="M59" s="20"/>
      <c r="N59" s="20"/>
      <c r="O59" s="5"/>
      <c r="P59" s="5"/>
      <c r="Q59" s="21"/>
    </row>
    <row r="60" spans="1:17" ht="18" customHeight="1" x14ac:dyDescent="0.25">
      <c r="A60" s="3"/>
      <c r="B60" s="3"/>
      <c r="C60" s="3"/>
      <c r="D60" s="3"/>
      <c r="E60" s="4"/>
      <c r="F60" s="4"/>
      <c r="G60" s="16"/>
      <c r="H60" s="16"/>
      <c r="I60" s="17"/>
      <c r="J60" s="17"/>
      <c r="K60" s="4"/>
      <c r="L60" s="4"/>
      <c r="M60" s="20"/>
      <c r="N60" s="20"/>
      <c r="O60" s="5"/>
      <c r="P60" s="5"/>
      <c r="Q60" s="21"/>
    </row>
    <row r="61" spans="1:17" ht="18" customHeight="1" x14ac:dyDescent="0.25">
      <c r="A61" s="3"/>
      <c r="B61" s="3"/>
      <c r="C61" s="3"/>
      <c r="D61" s="3"/>
      <c r="E61" s="4"/>
      <c r="F61" s="4"/>
      <c r="G61" s="16"/>
      <c r="H61" s="16"/>
      <c r="I61" s="17"/>
      <c r="J61" s="17"/>
      <c r="K61" s="4"/>
      <c r="L61" s="4"/>
      <c r="M61" s="20"/>
      <c r="N61" s="20"/>
      <c r="O61" s="5"/>
      <c r="P61" s="5"/>
      <c r="Q61" s="21"/>
    </row>
    <row r="62" spans="1:17" ht="18" customHeight="1" x14ac:dyDescent="0.25">
      <c r="A62" s="3"/>
      <c r="B62" s="3"/>
      <c r="C62" s="3"/>
      <c r="D62" s="3"/>
      <c r="E62" s="4"/>
      <c r="F62" s="4"/>
      <c r="G62" s="16"/>
      <c r="H62" s="16"/>
      <c r="I62" s="17"/>
      <c r="J62" s="17"/>
      <c r="K62" s="4"/>
      <c r="L62" s="4"/>
      <c r="M62" s="20"/>
      <c r="N62" s="20"/>
      <c r="O62" s="5"/>
      <c r="P62" s="5"/>
      <c r="Q62" s="21"/>
    </row>
    <row r="63" spans="1:17" ht="18" customHeight="1" x14ac:dyDescent="0.25">
      <c r="A63" s="3"/>
      <c r="B63" s="3"/>
      <c r="C63" s="3"/>
      <c r="D63" s="3"/>
      <c r="E63" s="4"/>
      <c r="F63" s="4"/>
      <c r="G63" s="16"/>
      <c r="H63" s="16"/>
      <c r="I63" s="17"/>
      <c r="J63" s="17"/>
      <c r="K63" s="4"/>
      <c r="L63" s="4"/>
      <c r="M63" s="20"/>
      <c r="N63" s="20"/>
      <c r="O63" s="5"/>
      <c r="P63" s="5"/>
      <c r="Q63" s="21"/>
    </row>
    <row r="64" spans="1:17" ht="18" customHeight="1" x14ac:dyDescent="0.25">
      <c r="A64" s="3"/>
      <c r="B64" s="3"/>
      <c r="C64" s="3"/>
      <c r="D64" s="3"/>
      <c r="E64" s="4"/>
      <c r="F64" s="4"/>
      <c r="G64" s="16"/>
      <c r="H64" s="16"/>
      <c r="I64" s="17"/>
      <c r="J64" s="17"/>
      <c r="K64" s="4"/>
      <c r="L64" s="4"/>
      <c r="M64" s="20"/>
      <c r="N64" s="20"/>
      <c r="O64" s="5"/>
      <c r="P64" s="5"/>
      <c r="Q64" s="21"/>
    </row>
    <row r="65" spans="1:17" ht="18" customHeight="1" x14ac:dyDescent="0.25">
      <c r="A65" s="3"/>
      <c r="B65" s="3"/>
      <c r="C65" s="3"/>
      <c r="D65" s="3"/>
      <c r="E65" s="4"/>
      <c r="F65" s="4"/>
      <c r="G65" s="16"/>
      <c r="H65" s="16"/>
      <c r="I65" s="17"/>
      <c r="J65" s="17"/>
      <c r="K65" s="4"/>
      <c r="L65" s="4"/>
      <c r="M65" s="20"/>
      <c r="N65" s="20"/>
      <c r="O65" s="5"/>
      <c r="P65" s="5"/>
      <c r="Q65" s="21"/>
    </row>
    <row r="66" spans="1:17" ht="18" customHeight="1" x14ac:dyDescent="0.25">
      <c r="A66" s="3"/>
      <c r="B66" s="3"/>
      <c r="C66" s="3"/>
      <c r="D66" s="3"/>
      <c r="E66" s="4"/>
      <c r="F66" s="4"/>
      <c r="G66" s="16"/>
      <c r="H66" s="16"/>
      <c r="I66" s="17"/>
      <c r="J66" s="17"/>
      <c r="K66" s="4"/>
      <c r="L66" s="4"/>
      <c r="M66" s="20"/>
      <c r="N66" s="20"/>
      <c r="O66" s="5"/>
      <c r="P66" s="5"/>
      <c r="Q66" s="21"/>
    </row>
    <row r="67" spans="1:17" ht="18" customHeight="1" x14ac:dyDescent="0.25">
      <c r="A67" s="3"/>
      <c r="B67" s="3"/>
      <c r="C67" s="3"/>
      <c r="D67" s="3"/>
      <c r="E67" s="4"/>
      <c r="F67" s="4"/>
      <c r="G67" s="16"/>
      <c r="H67" s="16"/>
      <c r="I67" s="17"/>
      <c r="J67" s="17"/>
      <c r="K67" s="4"/>
      <c r="L67" s="4"/>
      <c r="M67" s="20"/>
      <c r="N67" s="20"/>
      <c r="O67" s="5"/>
      <c r="P67" s="5"/>
      <c r="Q67" s="21"/>
    </row>
    <row r="68" spans="1:17" ht="18" customHeight="1" x14ac:dyDescent="0.25">
      <c r="A68" s="3"/>
      <c r="B68" s="3"/>
      <c r="C68" s="3"/>
      <c r="D68" s="3"/>
      <c r="E68" s="4"/>
      <c r="F68" s="4"/>
      <c r="G68" s="16"/>
      <c r="H68" s="16"/>
      <c r="I68" s="17"/>
      <c r="J68" s="17"/>
      <c r="K68" s="4"/>
      <c r="L68" s="4"/>
      <c r="M68" s="20"/>
      <c r="N68" s="20"/>
      <c r="O68" s="5"/>
      <c r="P68" s="5"/>
      <c r="Q68" s="21"/>
    </row>
    <row r="69" spans="1:17" ht="18" customHeight="1" x14ac:dyDescent="0.25">
      <c r="A69" s="3"/>
      <c r="B69" s="3"/>
      <c r="C69" s="3"/>
      <c r="D69" s="3"/>
      <c r="E69" s="4"/>
      <c r="F69" s="4"/>
      <c r="G69" s="16"/>
      <c r="H69" s="16"/>
      <c r="I69" s="17"/>
      <c r="J69" s="17"/>
      <c r="K69" s="4"/>
      <c r="L69" s="4"/>
      <c r="M69" s="20"/>
      <c r="N69" s="20"/>
      <c r="O69" s="5"/>
      <c r="P69" s="5"/>
      <c r="Q69" s="21"/>
    </row>
    <row r="70" spans="1:17" ht="18" customHeight="1" x14ac:dyDescent="0.25">
      <c r="A70" s="3"/>
      <c r="B70" s="3"/>
      <c r="C70" s="3"/>
      <c r="D70" s="3"/>
      <c r="E70" s="4"/>
      <c r="F70" s="4"/>
      <c r="G70" s="16"/>
      <c r="H70" s="16"/>
      <c r="I70" s="17"/>
      <c r="J70" s="17"/>
      <c r="K70" s="4"/>
      <c r="L70" s="4"/>
      <c r="M70" s="20"/>
      <c r="N70" s="20"/>
      <c r="O70" s="5"/>
      <c r="P70" s="5"/>
      <c r="Q70" s="21"/>
    </row>
    <row r="71" spans="1:17" ht="18" customHeight="1" x14ac:dyDescent="0.25">
      <c r="A71" s="3"/>
      <c r="B71" s="3"/>
      <c r="C71" s="3"/>
      <c r="D71" s="3"/>
      <c r="E71" s="4"/>
      <c r="F71" s="4"/>
      <c r="G71" s="16"/>
      <c r="H71" s="16"/>
      <c r="I71" s="17"/>
      <c r="J71" s="17"/>
      <c r="K71" s="4"/>
      <c r="L71" s="4"/>
      <c r="M71" s="20"/>
      <c r="N71" s="20"/>
      <c r="O71" s="5"/>
      <c r="P71" s="5"/>
      <c r="Q71" s="21"/>
    </row>
    <row r="72" spans="1:17" ht="18" customHeight="1" x14ac:dyDescent="0.25">
      <c r="A72" s="3"/>
      <c r="B72" s="3"/>
      <c r="C72" s="3"/>
      <c r="D72" s="3"/>
      <c r="E72" s="4"/>
      <c r="F72" s="4"/>
      <c r="G72" s="16"/>
      <c r="H72" s="16"/>
      <c r="I72" s="17"/>
      <c r="J72" s="17"/>
      <c r="K72" s="4"/>
      <c r="L72" s="4"/>
      <c r="M72" s="20"/>
      <c r="N72" s="20"/>
      <c r="O72" s="5"/>
      <c r="P72" s="5"/>
      <c r="Q72" s="21"/>
    </row>
    <row r="73" spans="1:17" ht="18" customHeight="1" x14ac:dyDescent="0.25">
      <c r="A73" s="3"/>
      <c r="B73" s="3"/>
      <c r="C73" s="3"/>
      <c r="D73" s="3"/>
      <c r="E73" s="4"/>
      <c r="F73" s="4"/>
      <c r="G73" s="16"/>
      <c r="H73" s="16"/>
      <c r="I73" s="17"/>
      <c r="J73" s="17"/>
      <c r="K73" s="4"/>
      <c r="L73" s="4"/>
      <c r="M73" s="20"/>
      <c r="N73" s="20"/>
      <c r="O73" s="5"/>
      <c r="P73" s="5"/>
      <c r="Q73" s="21"/>
    </row>
    <row r="74" spans="1:17" ht="18" customHeight="1" x14ac:dyDescent="0.25">
      <c r="A74" s="3"/>
      <c r="B74" s="3"/>
      <c r="C74" s="3"/>
      <c r="D74" s="3"/>
      <c r="E74" s="4"/>
      <c r="F74" s="4"/>
      <c r="G74" s="16"/>
      <c r="H74" s="16"/>
      <c r="I74" s="17"/>
      <c r="J74" s="17"/>
      <c r="K74" s="4"/>
      <c r="L74" s="4"/>
      <c r="M74" s="20"/>
      <c r="N74" s="20"/>
      <c r="O74" s="5"/>
      <c r="P74" s="5"/>
      <c r="Q74" s="21"/>
    </row>
    <row r="75" spans="1:17" ht="18" customHeight="1" x14ac:dyDescent="0.25">
      <c r="A75" s="3"/>
      <c r="B75" s="3"/>
      <c r="C75" s="3"/>
      <c r="D75" s="3"/>
      <c r="E75" s="4"/>
      <c r="F75" s="4"/>
      <c r="G75" s="16"/>
      <c r="H75" s="16"/>
      <c r="I75" s="17"/>
      <c r="J75" s="17"/>
      <c r="K75" s="4"/>
      <c r="L75" s="4"/>
      <c r="M75" s="20"/>
      <c r="N75" s="20"/>
      <c r="O75" s="5"/>
      <c r="P75" s="5"/>
      <c r="Q75" s="21"/>
    </row>
    <row r="76" spans="1:17" ht="18" customHeight="1" x14ac:dyDescent="0.25">
      <c r="A76" s="3"/>
      <c r="B76" s="3"/>
      <c r="C76" s="3"/>
      <c r="D76" s="3"/>
      <c r="E76" s="4"/>
      <c r="F76" s="4"/>
      <c r="G76" s="16"/>
      <c r="H76" s="16"/>
      <c r="I76" s="17"/>
      <c r="J76" s="17"/>
      <c r="K76" s="4"/>
      <c r="L76" s="4"/>
      <c r="M76" s="20"/>
      <c r="N76" s="20"/>
      <c r="O76" s="5"/>
      <c r="P76" s="5"/>
      <c r="Q76" s="21"/>
    </row>
    <row r="77" spans="1:17" ht="18" customHeight="1" x14ac:dyDescent="0.25">
      <c r="A77" s="3"/>
      <c r="B77" s="3"/>
      <c r="C77" s="3"/>
      <c r="D77" s="3"/>
      <c r="E77" s="4"/>
      <c r="F77" s="4"/>
      <c r="G77" s="16"/>
      <c r="H77" s="16"/>
      <c r="I77" s="17"/>
      <c r="J77" s="17"/>
      <c r="K77" s="4"/>
      <c r="L77" s="4"/>
      <c r="M77" s="20"/>
      <c r="N77" s="20"/>
      <c r="O77" s="5"/>
      <c r="P77" s="5"/>
      <c r="Q77" s="21"/>
    </row>
    <row r="78" spans="1:17" ht="18" customHeight="1" x14ac:dyDescent="0.25">
      <c r="A78" s="3"/>
      <c r="B78" s="3"/>
      <c r="C78" s="3"/>
      <c r="D78" s="3"/>
      <c r="E78" s="4"/>
      <c r="F78" s="4"/>
      <c r="G78" s="16"/>
      <c r="H78" s="16"/>
      <c r="I78" s="17"/>
      <c r="J78" s="17"/>
      <c r="K78" s="4"/>
      <c r="L78" s="4"/>
      <c r="M78" s="20"/>
      <c r="N78" s="20"/>
      <c r="O78" s="5"/>
      <c r="P78" s="5"/>
      <c r="Q78" s="21"/>
    </row>
    <row r="79" spans="1:17" ht="18" customHeight="1" x14ac:dyDescent="0.25">
      <c r="A79" s="3"/>
      <c r="B79" s="3"/>
      <c r="C79" s="3"/>
      <c r="D79" s="3"/>
      <c r="E79" s="4"/>
      <c r="F79" s="4"/>
      <c r="G79" s="16"/>
      <c r="H79" s="16"/>
      <c r="I79" s="17"/>
      <c r="J79" s="17"/>
      <c r="K79" s="4"/>
      <c r="L79" s="4"/>
      <c r="M79" s="20"/>
      <c r="N79" s="20"/>
      <c r="O79" s="5"/>
      <c r="P79" s="5"/>
      <c r="Q79" s="21"/>
    </row>
    <row r="80" spans="1:17" ht="18" customHeight="1" x14ac:dyDescent="0.25">
      <c r="A80" s="3"/>
      <c r="B80" s="3"/>
      <c r="C80" s="3"/>
      <c r="D80" s="3"/>
      <c r="E80" s="4"/>
      <c r="F80" s="4"/>
      <c r="G80" s="16"/>
      <c r="H80" s="16"/>
      <c r="I80" s="17"/>
      <c r="J80" s="17"/>
      <c r="K80" s="4"/>
      <c r="L80" s="4"/>
      <c r="M80" s="20"/>
      <c r="N80" s="20"/>
      <c r="O80" s="5"/>
      <c r="P80" s="5"/>
      <c r="Q80" s="21"/>
    </row>
    <row r="81" spans="1:17" ht="18" customHeight="1" x14ac:dyDescent="0.25">
      <c r="A81" s="3"/>
      <c r="B81" s="3"/>
      <c r="C81" s="3"/>
      <c r="D81" s="3"/>
      <c r="E81" s="4"/>
      <c r="F81" s="4"/>
      <c r="G81" s="16"/>
      <c r="H81" s="16"/>
      <c r="I81" s="17"/>
      <c r="J81" s="17"/>
      <c r="K81" s="4"/>
      <c r="L81" s="4"/>
      <c r="M81" s="20"/>
      <c r="N81" s="20"/>
      <c r="O81" s="5"/>
      <c r="P81" s="5"/>
      <c r="Q81" s="21"/>
    </row>
    <row r="82" spans="1:17" ht="18" customHeight="1" x14ac:dyDescent="0.25">
      <c r="A82" s="3"/>
      <c r="B82" s="3"/>
      <c r="C82" s="3"/>
      <c r="D82" s="3"/>
      <c r="E82" s="4"/>
      <c r="F82" s="4"/>
      <c r="G82" s="16"/>
      <c r="H82" s="16"/>
      <c r="I82" s="17"/>
      <c r="J82" s="17"/>
      <c r="K82" s="4"/>
      <c r="L82" s="4"/>
      <c r="M82" s="20"/>
      <c r="N82" s="20"/>
      <c r="O82" s="5"/>
      <c r="P82" s="5"/>
      <c r="Q82" s="21"/>
    </row>
    <row r="83" spans="1:17" ht="18" customHeight="1" x14ac:dyDescent="0.25">
      <c r="A83" s="3"/>
      <c r="B83" s="3"/>
      <c r="C83" s="3"/>
      <c r="D83" s="3"/>
      <c r="E83" s="4"/>
      <c r="F83" s="4"/>
      <c r="G83" s="16"/>
      <c r="H83" s="16"/>
      <c r="I83" s="17"/>
      <c r="J83" s="17"/>
      <c r="K83" s="4"/>
      <c r="L83" s="4"/>
      <c r="M83" s="20"/>
      <c r="N83" s="20"/>
      <c r="O83" s="5"/>
      <c r="P83" s="5"/>
      <c r="Q83" s="21"/>
    </row>
    <row r="84" spans="1:17" ht="18" customHeight="1" x14ac:dyDescent="0.25">
      <c r="A84" s="3"/>
      <c r="B84" s="3"/>
      <c r="C84" s="3"/>
      <c r="D84" s="3"/>
      <c r="E84" s="4"/>
      <c r="F84" s="4"/>
      <c r="G84" s="16"/>
      <c r="H84" s="16"/>
      <c r="I84" s="17"/>
      <c r="J84" s="17"/>
      <c r="K84" s="4"/>
      <c r="L84" s="4"/>
      <c r="M84" s="20"/>
      <c r="N84" s="20"/>
      <c r="O84" s="5"/>
      <c r="P84" s="5"/>
      <c r="Q84" s="21"/>
    </row>
    <row r="85" spans="1:17" ht="18" customHeight="1" x14ac:dyDescent="0.25">
      <c r="A85" s="3"/>
      <c r="B85" s="3"/>
      <c r="C85" s="3"/>
      <c r="D85" s="3"/>
      <c r="E85" s="4"/>
      <c r="F85" s="4"/>
      <c r="G85" s="16"/>
      <c r="H85" s="16"/>
      <c r="I85" s="17"/>
      <c r="J85" s="17"/>
      <c r="K85" s="4"/>
      <c r="L85" s="4"/>
      <c r="M85" s="20"/>
      <c r="N85" s="20"/>
      <c r="O85" s="5"/>
      <c r="P85" s="5"/>
      <c r="Q85" s="21"/>
    </row>
    <row r="86" spans="1:17" ht="18" customHeight="1" x14ac:dyDescent="0.25">
      <c r="A86" s="3"/>
      <c r="B86" s="3"/>
      <c r="C86" s="3"/>
      <c r="D86" s="3"/>
      <c r="E86" s="4"/>
      <c r="F86" s="4"/>
      <c r="G86" s="16"/>
      <c r="H86" s="16"/>
      <c r="I86" s="17"/>
      <c r="J86" s="17"/>
      <c r="K86" s="4"/>
      <c r="L86" s="4"/>
      <c r="M86" s="20"/>
      <c r="N86" s="20"/>
      <c r="O86" s="5"/>
      <c r="P86" s="5"/>
      <c r="Q86" s="21"/>
    </row>
    <row r="87" spans="1:17" ht="18" customHeight="1" x14ac:dyDescent="0.25">
      <c r="A87" s="3"/>
      <c r="B87" s="3"/>
      <c r="C87" s="3"/>
      <c r="D87" s="3"/>
      <c r="E87" s="4"/>
      <c r="F87" s="4"/>
      <c r="G87" s="16"/>
      <c r="H87" s="16"/>
      <c r="I87" s="17"/>
      <c r="J87" s="17"/>
      <c r="K87" s="4"/>
      <c r="L87" s="4"/>
      <c r="M87" s="20"/>
      <c r="N87" s="20"/>
      <c r="O87" s="5"/>
      <c r="P87" s="5"/>
      <c r="Q87" s="21"/>
    </row>
    <row r="88" spans="1:17" ht="18" customHeight="1" x14ac:dyDescent="0.25">
      <c r="A88" s="3"/>
      <c r="B88" s="3"/>
      <c r="C88" s="3"/>
      <c r="D88" s="3"/>
      <c r="E88" s="4"/>
      <c r="F88" s="4"/>
      <c r="G88" s="16"/>
      <c r="H88" s="16"/>
      <c r="I88" s="17"/>
      <c r="J88" s="17"/>
      <c r="K88" s="4"/>
      <c r="L88" s="4"/>
      <c r="M88" s="20"/>
      <c r="N88" s="20"/>
      <c r="O88" s="5"/>
      <c r="P88" s="5"/>
      <c r="Q88" s="21"/>
    </row>
    <row r="89" spans="1:17" ht="18" customHeight="1" x14ac:dyDescent="0.25">
      <c r="A89" s="3"/>
      <c r="B89" s="3"/>
      <c r="C89" s="3"/>
      <c r="D89" s="3"/>
      <c r="E89" s="4"/>
      <c r="F89" s="4"/>
      <c r="G89" s="16"/>
      <c r="H89" s="16"/>
      <c r="I89" s="17"/>
      <c r="J89" s="17"/>
      <c r="K89" s="4"/>
      <c r="L89" s="4"/>
      <c r="M89" s="20"/>
      <c r="N89" s="20"/>
      <c r="O89" s="5"/>
      <c r="P89" s="5"/>
      <c r="Q89" s="21"/>
    </row>
    <row r="90" spans="1:17" ht="18" customHeight="1" x14ac:dyDescent="0.25">
      <c r="A90" s="3"/>
      <c r="B90" s="3"/>
      <c r="C90" s="3"/>
      <c r="D90" s="3"/>
      <c r="E90" s="4"/>
      <c r="F90" s="4"/>
      <c r="G90" s="16"/>
      <c r="H90" s="16"/>
      <c r="I90" s="17"/>
      <c r="J90" s="17"/>
      <c r="K90" s="4"/>
      <c r="L90" s="4"/>
      <c r="M90" s="20"/>
      <c r="N90" s="20"/>
      <c r="O90" s="5"/>
      <c r="P90" s="5"/>
      <c r="Q90" s="21"/>
    </row>
    <row r="91" spans="1:17" ht="18" customHeight="1" x14ac:dyDescent="0.25">
      <c r="A91" s="3"/>
      <c r="B91" s="3"/>
      <c r="C91" s="3"/>
      <c r="D91" s="3"/>
      <c r="E91" s="4"/>
      <c r="F91" s="4"/>
      <c r="G91" s="16"/>
      <c r="H91" s="16"/>
      <c r="I91" s="17"/>
      <c r="J91" s="17"/>
      <c r="K91" s="4"/>
      <c r="L91" s="4"/>
      <c r="M91" s="20"/>
      <c r="N91" s="20"/>
      <c r="O91" s="5"/>
      <c r="P91" s="5"/>
      <c r="Q91" s="21"/>
    </row>
    <row r="92" spans="1:17" ht="18" customHeight="1" x14ac:dyDescent="0.25">
      <c r="A92" s="3"/>
      <c r="B92" s="3"/>
      <c r="C92" s="3"/>
      <c r="D92" s="3"/>
      <c r="E92" s="4"/>
      <c r="F92" s="4"/>
      <c r="G92" s="16"/>
      <c r="H92" s="16"/>
      <c r="I92" s="17"/>
      <c r="J92" s="17"/>
      <c r="K92" s="4"/>
      <c r="L92" s="4"/>
      <c r="M92" s="20"/>
      <c r="N92" s="20"/>
      <c r="O92" s="5"/>
      <c r="P92" s="5"/>
      <c r="Q92" s="21"/>
    </row>
    <row r="93" spans="1:17" ht="18" customHeight="1" x14ac:dyDescent="0.25">
      <c r="A93" s="3"/>
      <c r="B93" s="3"/>
      <c r="C93" s="3"/>
      <c r="D93" s="3"/>
      <c r="E93" s="4"/>
      <c r="F93" s="4"/>
      <c r="G93" s="16"/>
      <c r="H93" s="16"/>
      <c r="I93" s="17"/>
      <c r="J93" s="17"/>
      <c r="K93" s="4"/>
      <c r="L93" s="4"/>
      <c r="M93" s="20"/>
      <c r="N93" s="20"/>
      <c r="O93" s="5"/>
      <c r="P93" s="5"/>
      <c r="Q93" s="21"/>
    </row>
    <row r="94" spans="1:17" ht="18" customHeight="1" x14ac:dyDescent="0.25">
      <c r="A94" s="3"/>
      <c r="B94" s="3"/>
      <c r="C94" s="3"/>
      <c r="D94" s="3"/>
      <c r="E94" s="4"/>
      <c r="F94" s="4"/>
      <c r="G94" s="16"/>
      <c r="H94" s="16"/>
      <c r="I94" s="17"/>
      <c r="J94" s="17"/>
      <c r="K94" s="4"/>
      <c r="L94" s="4"/>
      <c r="M94" s="20"/>
      <c r="N94" s="20"/>
      <c r="O94" s="5"/>
      <c r="P94" s="5"/>
      <c r="Q94" s="21"/>
    </row>
    <row r="95" spans="1:17" ht="18" customHeight="1" x14ac:dyDescent="0.25">
      <c r="A95" s="3"/>
      <c r="B95" s="3"/>
      <c r="C95" s="3"/>
      <c r="D95" s="3"/>
      <c r="E95" s="4"/>
      <c r="F95" s="4"/>
      <c r="G95" s="16"/>
      <c r="H95" s="16"/>
      <c r="I95" s="17"/>
      <c r="J95" s="17"/>
      <c r="K95" s="4"/>
      <c r="L95" s="4"/>
      <c r="M95" s="20"/>
      <c r="N95" s="20"/>
      <c r="O95" s="5"/>
      <c r="P95" s="5"/>
      <c r="Q95" s="21"/>
    </row>
    <row r="96" spans="1:17" ht="18" customHeight="1" x14ac:dyDescent="0.25">
      <c r="A96" s="3"/>
      <c r="B96" s="3"/>
      <c r="C96" s="3"/>
      <c r="D96" s="3"/>
      <c r="E96" s="4"/>
      <c r="F96" s="4"/>
      <c r="G96" s="16"/>
      <c r="H96" s="16"/>
      <c r="I96" s="17"/>
      <c r="J96" s="17"/>
      <c r="K96" s="4"/>
      <c r="L96" s="4"/>
      <c r="M96" s="20"/>
      <c r="N96" s="20"/>
      <c r="O96" s="5"/>
      <c r="P96" s="5"/>
      <c r="Q96" s="21"/>
    </row>
    <row r="97" spans="1:17" ht="18" customHeight="1" x14ac:dyDescent="0.25">
      <c r="A97" s="3"/>
      <c r="B97" s="3"/>
      <c r="C97" s="3"/>
      <c r="D97" s="3"/>
      <c r="E97" s="4"/>
      <c r="F97" s="4"/>
      <c r="G97" s="16"/>
      <c r="H97" s="16"/>
      <c r="I97" s="17"/>
      <c r="J97" s="17"/>
      <c r="K97" s="4"/>
      <c r="L97" s="4"/>
      <c r="M97" s="20"/>
      <c r="N97" s="20"/>
      <c r="O97" s="5"/>
      <c r="P97" s="5"/>
      <c r="Q97" s="21"/>
    </row>
    <row r="98" spans="1:17" ht="18" customHeight="1" x14ac:dyDescent="0.25">
      <c r="A98" s="3"/>
      <c r="B98" s="3"/>
      <c r="C98" s="3"/>
      <c r="D98" s="3"/>
      <c r="E98" s="4"/>
      <c r="F98" s="4"/>
      <c r="G98" s="16"/>
      <c r="H98" s="16"/>
      <c r="I98" s="17"/>
      <c r="J98" s="17"/>
      <c r="K98" s="4"/>
      <c r="L98" s="4"/>
      <c r="M98" s="20"/>
      <c r="N98" s="20"/>
      <c r="O98" s="5"/>
      <c r="P98" s="5"/>
      <c r="Q98" s="21"/>
    </row>
    <row r="99" spans="1:17" ht="18" customHeight="1" x14ac:dyDescent="0.25">
      <c r="A99" s="3"/>
      <c r="B99" s="3"/>
      <c r="C99" s="3"/>
      <c r="D99" s="3"/>
      <c r="E99" s="4"/>
      <c r="F99" s="4"/>
      <c r="G99" s="16"/>
      <c r="H99" s="16"/>
      <c r="I99" s="17"/>
      <c r="J99" s="17"/>
      <c r="K99" s="4"/>
      <c r="L99" s="4"/>
      <c r="M99" s="20"/>
      <c r="N99" s="20"/>
      <c r="O99" s="5"/>
      <c r="P99" s="5"/>
      <c r="Q99" s="21"/>
    </row>
    <row r="100" spans="1:17" ht="18" customHeight="1" x14ac:dyDescent="0.25">
      <c r="A100" s="3"/>
      <c r="B100" s="3"/>
      <c r="C100" s="3"/>
      <c r="D100" s="3"/>
      <c r="E100" s="4"/>
      <c r="F100" s="4"/>
      <c r="G100" s="16"/>
      <c r="H100" s="16"/>
      <c r="I100" s="17"/>
      <c r="J100" s="17"/>
      <c r="K100" s="4"/>
      <c r="L100" s="4"/>
      <c r="M100" s="20"/>
      <c r="N100" s="20"/>
      <c r="O100" s="5"/>
      <c r="P100" s="5"/>
      <c r="Q100" s="21"/>
    </row>
    <row r="101" spans="1:17" ht="18" customHeight="1" x14ac:dyDescent="0.25">
      <c r="A101" s="3"/>
      <c r="B101" s="3"/>
      <c r="C101" s="3"/>
      <c r="D101" s="3"/>
      <c r="E101" s="4"/>
      <c r="F101" s="4"/>
      <c r="G101" s="16"/>
      <c r="H101" s="16"/>
      <c r="I101" s="17"/>
      <c r="J101" s="17"/>
      <c r="K101" s="4"/>
      <c r="L101" s="4"/>
      <c r="M101" s="20"/>
      <c r="N101" s="20"/>
      <c r="O101" s="5"/>
      <c r="P101" s="5"/>
      <c r="Q101" s="21"/>
    </row>
    <row r="102" spans="1:17" ht="18" customHeight="1" x14ac:dyDescent="0.25">
      <c r="A102" s="3"/>
      <c r="B102" s="3"/>
      <c r="C102" s="3"/>
      <c r="D102" s="3"/>
      <c r="E102" s="4"/>
      <c r="F102" s="4"/>
      <c r="G102" s="16"/>
      <c r="H102" s="16"/>
      <c r="I102" s="17"/>
      <c r="J102" s="17"/>
      <c r="K102" s="4"/>
      <c r="L102" s="4"/>
      <c r="M102" s="20"/>
      <c r="N102" s="20"/>
      <c r="O102" s="5"/>
      <c r="P102" s="5"/>
      <c r="Q102" s="21"/>
    </row>
    <row r="103" spans="1:17" ht="18" customHeight="1" x14ac:dyDescent="0.25">
      <c r="A103" s="3"/>
      <c r="B103" s="3"/>
      <c r="C103" s="3"/>
      <c r="D103" s="3"/>
      <c r="E103" s="4"/>
      <c r="F103" s="4"/>
      <c r="G103" s="16"/>
      <c r="H103" s="16"/>
      <c r="I103" s="17"/>
      <c r="J103" s="17"/>
      <c r="K103" s="4"/>
      <c r="L103" s="4"/>
      <c r="M103" s="20"/>
      <c r="N103" s="20"/>
      <c r="O103" s="5"/>
      <c r="P103" s="5"/>
      <c r="Q103" s="21"/>
    </row>
    <row r="104" spans="1:17" ht="18" customHeight="1" x14ac:dyDescent="0.25">
      <c r="A104" s="3"/>
      <c r="B104" s="3"/>
      <c r="C104" s="3"/>
      <c r="D104" s="3"/>
      <c r="E104" s="4"/>
      <c r="F104" s="4"/>
      <c r="G104" s="16"/>
      <c r="H104" s="16"/>
      <c r="I104" s="17"/>
      <c r="J104" s="17"/>
      <c r="K104" s="4"/>
      <c r="L104" s="4"/>
      <c r="M104" s="20"/>
      <c r="N104" s="20"/>
      <c r="O104" s="5"/>
      <c r="P104" s="5"/>
      <c r="Q104" s="21"/>
    </row>
    <row r="105" spans="1:17" ht="18" customHeight="1" x14ac:dyDescent="0.25">
      <c r="A105" s="3"/>
      <c r="B105" s="3"/>
      <c r="C105" s="3"/>
      <c r="D105" s="3"/>
      <c r="E105" s="4"/>
      <c r="F105" s="4"/>
      <c r="G105" s="16"/>
      <c r="H105" s="16"/>
      <c r="I105" s="17"/>
      <c r="J105" s="17"/>
      <c r="K105" s="4"/>
      <c r="L105" s="4"/>
      <c r="M105" s="20"/>
      <c r="N105" s="20"/>
      <c r="O105" s="5"/>
      <c r="P105" s="5"/>
      <c r="Q105" s="21"/>
    </row>
    <row r="106" spans="1:17" ht="18" customHeight="1" x14ac:dyDescent="0.25">
      <c r="A106" s="3"/>
      <c r="B106" s="3"/>
      <c r="C106" s="3"/>
      <c r="D106" s="3"/>
      <c r="E106" s="4"/>
      <c r="F106" s="4"/>
      <c r="G106" s="16"/>
      <c r="H106" s="16"/>
      <c r="I106" s="17"/>
      <c r="J106" s="17"/>
      <c r="K106" s="4"/>
      <c r="L106" s="4"/>
      <c r="M106" s="20"/>
      <c r="N106" s="20"/>
      <c r="O106" s="5"/>
      <c r="P106" s="5"/>
      <c r="Q106" s="21"/>
    </row>
    <row r="107" spans="1:17" ht="18" customHeight="1" x14ac:dyDescent="0.25">
      <c r="A107" s="3"/>
      <c r="B107" s="3"/>
      <c r="C107" s="3"/>
      <c r="D107" s="3"/>
      <c r="E107" s="4"/>
      <c r="F107" s="4"/>
      <c r="G107" s="16"/>
      <c r="H107" s="16"/>
      <c r="I107" s="17"/>
      <c r="J107" s="17"/>
      <c r="K107" s="4"/>
      <c r="L107" s="4"/>
      <c r="M107" s="20"/>
      <c r="N107" s="20"/>
      <c r="O107" s="5"/>
      <c r="P107" s="5"/>
      <c r="Q107" s="21"/>
    </row>
    <row r="108" spans="1:17" ht="18" customHeight="1" x14ac:dyDescent="0.25">
      <c r="A108" s="3"/>
      <c r="B108" s="3"/>
      <c r="C108" s="3"/>
      <c r="D108" s="3"/>
      <c r="E108" s="4"/>
      <c r="F108" s="4"/>
      <c r="G108" s="16"/>
      <c r="H108" s="16"/>
      <c r="I108" s="17"/>
      <c r="J108" s="17"/>
      <c r="K108" s="4"/>
      <c r="L108" s="4"/>
      <c r="M108" s="20"/>
      <c r="N108" s="20"/>
      <c r="O108" s="5"/>
      <c r="P108" s="5"/>
      <c r="Q108" s="21"/>
    </row>
    <row r="109" spans="1:17" ht="18" customHeight="1" x14ac:dyDescent="0.25">
      <c r="A109" s="3"/>
      <c r="B109" s="3"/>
      <c r="C109" s="3"/>
      <c r="D109" s="3"/>
      <c r="E109" s="4"/>
      <c r="F109" s="4"/>
      <c r="G109" s="16"/>
      <c r="H109" s="16"/>
      <c r="I109" s="17"/>
      <c r="J109" s="17"/>
      <c r="K109" s="4"/>
      <c r="L109" s="4"/>
      <c r="M109" s="20"/>
      <c r="N109" s="20"/>
      <c r="O109" s="5"/>
      <c r="P109" s="5"/>
      <c r="Q109" s="21"/>
    </row>
    <row r="110" spans="1:17" ht="18" customHeight="1" x14ac:dyDescent="0.25">
      <c r="A110" s="3"/>
      <c r="B110" s="3"/>
      <c r="C110" s="3"/>
      <c r="D110" s="3"/>
      <c r="E110" s="4"/>
      <c r="F110" s="4"/>
      <c r="G110" s="16"/>
      <c r="H110" s="16"/>
      <c r="I110" s="17"/>
      <c r="J110" s="17"/>
      <c r="K110" s="4"/>
      <c r="L110" s="4"/>
      <c r="M110" s="20"/>
      <c r="N110" s="20"/>
      <c r="O110" s="5"/>
      <c r="P110" s="5"/>
      <c r="Q110" s="21"/>
    </row>
    <row r="111" spans="1:17" ht="18" customHeight="1" x14ac:dyDescent="0.25">
      <c r="A111" s="3"/>
      <c r="B111" s="3"/>
      <c r="C111" s="3"/>
      <c r="D111" s="3"/>
      <c r="E111" s="4"/>
      <c r="F111" s="4"/>
      <c r="G111" s="16"/>
      <c r="H111" s="16"/>
      <c r="I111" s="17"/>
      <c r="J111" s="17"/>
      <c r="K111" s="4"/>
      <c r="L111" s="4"/>
      <c r="M111" s="20"/>
      <c r="N111" s="20"/>
      <c r="O111" s="5"/>
      <c r="P111" s="5"/>
      <c r="Q111" s="21"/>
    </row>
  </sheetData>
  <sortState xmlns:xlrd2="http://schemas.microsoft.com/office/spreadsheetml/2017/richdata2" ref="A2:O123">
    <sortCondition ref="A109"/>
  </sortState>
  <mergeCells count="8">
    <mergeCell ref="A27:A31"/>
    <mergeCell ref="A32:A36"/>
    <mergeCell ref="A37:A41"/>
    <mergeCell ref="A2:A6"/>
    <mergeCell ref="A7:A11"/>
    <mergeCell ref="A12:A16"/>
    <mergeCell ref="A17:A21"/>
    <mergeCell ref="A22:A26"/>
  </mergeCells>
  <phoneticPr fontId="13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BF2B6-7854-4197-B396-432FA6234393}">
  <dimension ref="A1:F26"/>
  <sheetViews>
    <sheetView workbookViewId="0">
      <selection activeCell="A3" sqref="A3:A8"/>
    </sheetView>
  </sheetViews>
  <sheetFormatPr defaultRowHeight="13.8" x14ac:dyDescent="0.25"/>
  <cols>
    <col min="2" max="2" width="13.5546875" customWidth="1"/>
  </cols>
  <sheetData>
    <row r="1" spans="1:6" ht="15.6" x14ac:dyDescent="0.3">
      <c r="A1" s="121"/>
      <c r="B1" s="122"/>
      <c r="C1" s="123" t="s">
        <v>121</v>
      </c>
      <c r="D1" s="123"/>
      <c r="E1" s="122"/>
      <c r="F1" s="123"/>
    </row>
    <row r="2" spans="1:6" ht="15.6" x14ac:dyDescent="0.3">
      <c r="A2" s="121"/>
      <c r="B2" s="122" t="s">
        <v>122</v>
      </c>
      <c r="C2" s="123" t="s">
        <v>123</v>
      </c>
      <c r="D2" s="123"/>
      <c r="E2" s="122" t="s">
        <v>122</v>
      </c>
      <c r="F2" s="123" t="s">
        <v>123</v>
      </c>
    </row>
    <row r="3" spans="1:6" x14ac:dyDescent="0.25">
      <c r="A3" s="124" t="s">
        <v>113</v>
      </c>
      <c r="B3" s="125">
        <v>1.6E-2</v>
      </c>
      <c r="C3" s="125">
        <v>0.32</v>
      </c>
      <c r="D3" s="126" t="s">
        <v>117</v>
      </c>
      <c r="E3" s="125">
        <v>1.6E-2</v>
      </c>
      <c r="F3" s="125">
        <v>0.32</v>
      </c>
    </row>
    <row r="4" spans="1:6" x14ac:dyDescent="0.25">
      <c r="A4" s="127"/>
      <c r="B4" s="125">
        <v>1.7000000000000001E-2</v>
      </c>
      <c r="C4" s="125">
        <v>0.34</v>
      </c>
      <c r="D4" s="128"/>
      <c r="E4" s="125">
        <v>1.7000000000000001E-2</v>
      </c>
      <c r="F4" s="125"/>
    </row>
    <row r="5" spans="1:6" x14ac:dyDescent="0.25">
      <c r="A5" s="127"/>
      <c r="B5" s="125">
        <v>1.2E-2</v>
      </c>
      <c r="C5" s="125">
        <v>0.24</v>
      </c>
      <c r="D5" s="128"/>
      <c r="E5" s="125"/>
      <c r="F5" s="125">
        <v>0.34</v>
      </c>
    </row>
    <row r="6" spans="1:6" x14ac:dyDescent="0.25">
      <c r="A6" s="127"/>
      <c r="B6" s="125">
        <v>1.6E-2</v>
      </c>
      <c r="C6" s="125">
        <v>0.32</v>
      </c>
      <c r="D6" s="128"/>
      <c r="E6" s="125">
        <v>1.6E-2</v>
      </c>
      <c r="F6" s="125">
        <v>0.32</v>
      </c>
    </row>
    <row r="7" spans="1:6" x14ac:dyDescent="0.25">
      <c r="A7" s="127"/>
      <c r="B7" s="125">
        <v>1.4999999999999999E-2</v>
      </c>
      <c r="C7" s="125">
        <v>0.3</v>
      </c>
      <c r="D7" s="128"/>
      <c r="E7" s="125">
        <v>0.02</v>
      </c>
      <c r="F7" s="125">
        <v>0.4</v>
      </c>
    </row>
    <row r="8" spans="1:6" x14ac:dyDescent="0.25">
      <c r="A8" s="127"/>
      <c r="B8" s="125">
        <v>1.4999999999999999E-2</v>
      </c>
      <c r="C8" s="125">
        <v>0.3</v>
      </c>
      <c r="D8" s="128"/>
      <c r="E8" s="125">
        <v>1.4999999999999999E-2</v>
      </c>
      <c r="F8" s="125">
        <v>0.3</v>
      </c>
    </row>
    <row r="9" spans="1:6" x14ac:dyDescent="0.25">
      <c r="A9" s="129" t="s">
        <v>114</v>
      </c>
      <c r="B9" s="130">
        <v>1.0999999999999999E-2</v>
      </c>
      <c r="C9" s="130">
        <v>0.21999999999999997</v>
      </c>
      <c r="D9" s="131" t="s">
        <v>118</v>
      </c>
      <c r="E9" s="130">
        <v>1.7999999999999999E-2</v>
      </c>
      <c r="F9" s="130">
        <v>0.36</v>
      </c>
    </row>
    <row r="10" spans="1:6" x14ac:dyDescent="0.25">
      <c r="A10" s="127"/>
      <c r="B10" s="130">
        <v>1.2E-2</v>
      </c>
      <c r="C10" s="130">
        <v>0.24</v>
      </c>
      <c r="D10" s="128"/>
      <c r="E10" s="130">
        <v>1.4E-2</v>
      </c>
      <c r="F10" s="130">
        <v>0.28000000000000003</v>
      </c>
    </row>
    <row r="11" spans="1:6" x14ac:dyDescent="0.25">
      <c r="A11" s="127"/>
      <c r="B11" s="130">
        <v>1.2E-2</v>
      </c>
      <c r="C11" s="130">
        <v>0.24</v>
      </c>
      <c r="D11" s="128"/>
      <c r="E11" s="130">
        <v>1.7000000000000001E-2</v>
      </c>
      <c r="F11" s="130">
        <v>0.34</v>
      </c>
    </row>
    <row r="12" spans="1:6" x14ac:dyDescent="0.25">
      <c r="A12" s="127"/>
      <c r="B12" s="130">
        <v>1.2E-2</v>
      </c>
      <c r="C12" s="130">
        <v>0.24</v>
      </c>
      <c r="D12" s="128"/>
      <c r="E12" s="130">
        <v>1.4999999999999999E-2</v>
      </c>
      <c r="F12" s="130">
        <v>0.3</v>
      </c>
    </row>
    <row r="13" spans="1:6" x14ac:dyDescent="0.25">
      <c r="A13" s="127"/>
      <c r="B13" s="130">
        <v>1.0999999999999999E-2</v>
      </c>
      <c r="C13" s="130">
        <v>0.21999999999999997</v>
      </c>
      <c r="D13" s="128"/>
      <c r="E13" s="130">
        <v>1.6E-2</v>
      </c>
      <c r="F13" s="130">
        <v>0.32</v>
      </c>
    </row>
    <row r="14" spans="1:6" x14ac:dyDescent="0.25">
      <c r="A14" s="127"/>
      <c r="B14" s="130">
        <v>1.4E-2</v>
      </c>
      <c r="C14" s="130">
        <v>0.28000000000000003</v>
      </c>
      <c r="D14" s="128"/>
      <c r="E14" s="130">
        <v>1.6E-2</v>
      </c>
      <c r="F14" s="130">
        <v>0.32</v>
      </c>
    </row>
    <row r="15" spans="1:6" x14ac:dyDescent="0.25">
      <c r="A15" s="132" t="s">
        <v>115</v>
      </c>
      <c r="B15" s="133">
        <v>1.2E-2</v>
      </c>
      <c r="C15" s="133">
        <v>0.24</v>
      </c>
      <c r="D15" s="134" t="s">
        <v>119</v>
      </c>
      <c r="E15" s="133"/>
      <c r="F15" s="133">
        <v>0.22</v>
      </c>
    </row>
    <row r="16" spans="1:6" x14ac:dyDescent="0.25">
      <c r="A16" s="127"/>
      <c r="B16" s="133">
        <v>8.0000000000000002E-3</v>
      </c>
      <c r="C16" s="133">
        <v>0.16</v>
      </c>
      <c r="D16" s="128"/>
      <c r="E16" s="133">
        <v>1.7999999999999999E-2</v>
      </c>
      <c r="F16" s="133">
        <v>0.36</v>
      </c>
    </row>
    <row r="17" spans="1:6" x14ac:dyDescent="0.25">
      <c r="A17" s="127"/>
      <c r="B17" s="133">
        <v>8.9999999999999993E-3</v>
      </c>
      <c r="C17" s="133">
        <v>0.18</v>
      </c>
      <c r="D17" s="128"/>
      <c r="E17" s="133">
        <v>1.2999999999999999E-2</v>
      </c>
      <c r="F17" s="133"/>
    </row>
    <row r="18" spans="1:6" x14ac:dyDescent="0.25">
      <c r="A18" s="127"/>
      <c r="B18" s="133">
        <v>1.0999999999999999E-2</v>
      </c>
      <c r="C18" s="133">
        <v>0.21999999999999997</v>
      </c>
      <c r="D18" s="128"/>
      <c r="E18" s="133">
        <v>8.9999999999999993E-3</v>
      </c>
      <c r="F18" s="133">
        <v>0.18</v>
      </c>
    </row>
    <row r="19" spans="1:6" x14ac:dyDescent="0.25">
      <c r="A19" s="127"/>
      <c r="B19" s="133">
        <v>8.9999999999999993E-3</v>
      </c>
      <c r="C19" s="133">
        <v>0.18</v>
      </c>
      <c r="D19" s="128"/>
      <c r="E19" s="133">
        <v>1.6E-2</v>
      </c>
      <c r="F19" s="133">
        <v>0.32</v>
      </c>
    </row>
    <row r="20" spans="1:6" x14ac:dyDescent="0.25">
      <c r="A20" s="127"/>
      <c r="B20" s="133">
        <v>7.0000000000000001E-3</v>
      </c>
      <c r="C20" s="133">
        <v>0.14000000000000001</v>
      </c>
      <c r="D20" s="128"/>
      <c r="E20" s="133">
        <v>1.4999999999999999E-2</v>
      </c>
      <c r="F20" s="133">
        <v>0.3</v>
      </c>
    </row>
    <row r="21" spans="1:6" x14ac:dyDescent="0.25">
      <c r="A21" s="135" t="s">
        <v>116</v>
      </c>
      <c r="B21" s="136">
        <v>1.2999999999999999E-2</v>
      </c>
      <c r="C21" s="136">
        <v>0.26</v>
      </c>
      <c r="D21" s="137" t="s">
        <v>120</v>
      </c>
      <c r="E21" s="136"/>
      <c r="F21" s="136">
        <v>0.3</v>
      </c>
    </row>
    <row r="22" spans="1:6" x14ac:dyDescent="0.25">
      <c r="A22" s="127"/>
      <c r="B22" s="136">
        <v>1.6E-2</v>
      </c>
      <c r="C22" s="136">
        <v>0.32</v>
      </c>
      <c r="D22" s="128"/>
      <c r="E22" s="136">
        <v>1.4999999999999999E-2</v>
      </c>
      <c r="F22" s="136">
        <v>0.3</v>
      </c>
    </row>
    <row r="23" spans="1:6" x14ac:dyDescent="0.25">
      <c r="A23" s="127"/>
      <c r="B23" s="136">
        <v>1.0999999999999999E-2</v>
      </c>
      <c r="C23" s="136">
        <v>0.21999999999999997</v>
      </c>
      <c r="D23" s="128"/>
      <c r="E23" s="136">
        <v>1.7000000000000001E-2</v>
      </c>
      <c r="F23" s="136">
        <v>0.34</v>
      </c>
    </row>
    <row r="24" spans="1:6" x14ac:dyDescent="0.25">
      <c r="A24" s="127"/>
      <c r="B24" s="136">
        <v>1.4E-2</v>
      </c>
      <c r="C24" s="136">
        <v>0.28000000000000003</v>
      </c>
      <c r="D24" s="128"/>
      <c r="E24" s="136">
        <v>1.7000000000000001E-2</v>
      </c>
      <c r="F24" s="136">
        <v>0.34</v>
      </c>
    </row>
    <row r="25" spans="1:6" x14ac:dyDescent="0.25">
      <c r="A25" s="127"/>
      <c r="B25" s="136">
        <v>1.4E-2</v>
      </c>
      <c r="C25" s="136">
        <v>0.28000000000000003</v>
      </c>
      <c r="D25" s="128"/>
      <c r="E25" s="136">
        <v>1.4999999999999999E-2</v>
      </c>
      <c r="F25" s="136">
        <v>0.3</v>
      </c>
    </row>
    <row r="26" spans="1:6" x14ac:dyDescent="0.25">
      <c r="A26" s="127"/>
      <c r="B26" s="136">
        <v>1.2999999999999999E-2</v>
      </c>
      <c r="C26" s="136">
        <v>0.26</v>
      </c>
      <c r="D26" s="128"/>
      <c r="E26" s="136">
        <v>1.6E-2</v>
      </c>
      <c r="F26" s="136">
        <v>0.32</v>
      </c>
    </row>
  </sheetData>
  <mergeCells count="8">
    <mergeCell ref="A3:A8"/>
    <mergeCell ref="A9:A14"/>
    <mergeCell ref="A15:A20"/>
    <mergeCell ref="A21:A26"/>
    <mergeCell ref="D3:D8"/>
    <mergeCell ref="D9:D14"/>
    <mergeCell ref="D15:D20"/>
    <mergeCell ref="D21:D26"/>
  </mergeCells>
  <phoneticPr fontId="1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7E382-A0A3-41C5-9293-FBD5E832E333}">
  <dimension ref="A1:H49"/>
  <sheetViews>
    <sheetView workbookViewId="0">
      <selection activeCell="G29" sqref="G29"/>
    </sheetView>
  </sheetViews>
  <sheetFormatPr defaultRowHeight="13.8" x14ac:dyDescent="0.25"/>
  <cols>
    <col min="2" max="2" width="11.6640625" customWidth="1"/>
    <col min="3" max="3" width="16.109375" customWidth="1"/>
    <col min="4" max="4" width="11.88671875" customWidth="1"/>
  </cols>
  <sheetData>
    <row r="1" spans="1:8" x14ac:dyDescent="0.25">
      <c r="B1" s="83" t="s">
        <v>125</v>
      </c>
      <c r="C1" s="83" t="s">
        <v>91</v>
      </c>
      <c r="D1" s="83" t="s">
        <v>92</v>
      </c>
      <c r="E1" s="83" t="s">
        <v>93</v>
      </c>
      <c r="F1" s="83"/>
      <c r="G1" s="83"/>
      <c r="H1" s="83"/>
    </row>
    <row r="2" spans="1:8" x14ac:dyDescent="0.25">
      <c r="A2" s="94"/>
      <c r="B2" s="95">
        <v>0.82</v>
      </c>
      <c r="C2" s="94">
        <f>B2*365*70*0.3892/(62.71*25550*0.001)</f>
        <v>5.0892042736405667</v>
      </c>
      <c r="D2" s="94">
        <f>B2*365*70*0.3892/(55.1*25550*0.001)</f>
        <v>5.7920871143375665</v>
      </c>
      <c r="E2">
        <f>B2*7*365*0.1984/(25.6*2555*0.001)</f>
        <v>6.3549999999999995</v>
      </c>
    </row>
    <row r="3" spans="1:8" x14ac:dyDescent="0.25">
      <c r="A3" s="94"/>
      <c r="B3" s="95">
        <v>0.88070999612553302</v>
      </c>
      <c r="C3" s="94">
        <f t="shared" ref="C3:C25" si="0">B3*365*70*0.3892/(62.71*25550*0.001)</f>
        <v>5.4659915562439387</v>
      </c>
      <c r="D3" s="94">
        <f t="shared" ref="D3:D25" si="1">B3*365*70*0.3892/(55.1*25550*0.001)</f>
        <v>6.2209134390573038</v>
      </c>
      <c r="E3">
        <f t="shared" ref="E3:E25" si="2">B3*7*365*0.1984/(25.6*2555*0.001)</f>
        <v>6.8255024699728803</v>
      </c>
    </row>
    <row r="4" spans="1:8" x14ac:dyDescent="0.25">
      <c r="A4" s="94" t="s">
        <v>126</v>
      </c>
      <c r="B4" s="95">
        <v>0.93990689191783405</v>
      </c>
      <c r="C4" s="94">
        <f t="shared" si="0"/>
        <v>5.8333880136249556</v>
      </c>
      <c r="D4" s="94">
        <f t="shared" si="1"/>
        <v>6.6390519479931216</v>
      </c>
      <c r="E4">
        <f t="shared" si="2"/>
        <v>7.2842784123632125</v>
      </c>
    </row>
    <row r="5" spans="1:8" x14ac:dyDescent="0.25">
      <c r="A5" s="94"/>
      <c r="B5" s="95">
        <v>0.79682624400589197</v>
      </c>
      <c r="C5" s="94">
        <f t="shared" si="0"/>
        <v>4.9453799101753004</v>
      </c>
      <c r="D5" s="94">
        <f t="shared" si="1"/>
        <v>5.6283988052104013</v>
      </c>
      <c r="E5">
        <f t="shared" si="2"/>
        <v>6.1754033910456618</v>
      </c>
    </row>
    <row r="6" spans="1:8" x14ac:dyDescent="0.25">
      <c r="A6" s="94"/>
      <c r="B6" s="95">
        <v>0.96419807616804099</v>
      </c>
      <c r="C6" s="94">
        <f t="shared" si="0"/>
        <v>5.9841475242322053</v>
      </c>
      <c r="D6" s="94">
        <f t="shared" si="1"/>
        <v>6.8106332349292487</v>
      </c>
      <c r="E6">
        <f t="shared" si="2"/>
        <v>7.4725350903023173</v>
      </c>
    </row>
    <row r="7" spans="1:8" x14ac:dyDescent="0.25">
      <c r="A7" s="94"/>
      <c r="B7" s="95">
        <v>1.0763081973736599</v>
      </c>
      <c r="C7" s="94">
        <f t="shared" si="0"/>
        <v>6.6799418022297612</v>
      </c>
      <c r="D7" s="94">
        <f t="shared" si="1"/>
        <v>7.6025254159315487</v>
      </c>
      <c r="E7">
        <f t="shared" si="2"/>
        <v>8.3413885296458634</v>
      </c>
    </row>
    <row r="8" spans="1:8" x14ac:dyDescent="0.25">
      <c r="B8" s="96">
        <v>0.759738762965809</v>
      </c>
      <c r="C8" s="94">
        <f t="shared" si="0"/>
        <v>4.7152021455316984</v>
      </c>
      <c r="D8" s="94">
        <f t="shared" si="1"/>
        <v>5.3664306088256408</v>
      </c>
      <c r="E8">
        <f t="shared" si="2"/>
        <v>5.8879754129850195</v>
      </c>
    </row>
    <row r="9" spans="1:8" x14ac:dyDescent="0.25">
      <c r="B9" s="96">
        <v>0.83576652735562296</v>
      </c>
      <c r="C9" s="94">
        <f t="shared" si="0"/>
        <v>5.1870568082731374</v>
      </c>
      <c r="D9" s="94">
        <f t="shared" si="1"/>
        <v>5.9034543093794634</v>
      </c>
      <c r="E9">
        <f t="shared" si="2"/>
        <v>6.4771905870060777</v>
      </c>
    </row>
    <row r="10" spans="1:8" x14ac:dyDescent="0.25">
      <c r="B10" s="96">
        <v>0.65321802045218502</v>
      </c>
      <c r="C10" s="94">
        <f t="shared" si="0"/>
        <v>4.0540974893954775</v>
      </c>
      <c r="D10" s="94">
        <f t="shared" si="1"/>
        <v>4.6140191208709691</v>
      </c>
      <c r="E10">
        <f t="shared" si="2"/>
        <v>5.0624396585044336</v>
      </c>
    </row>
    <row r="11" spans="1:8" x14ac:dyDescent="0.25">
      <c r="A11" s="83" t="s">
        <v>127</v>
      </c>
      <c r="B11" s="96">
        <v>0.84865740740740703</v>
      </c>
      <c r="C11" s="94">
        <f t="shared" si="0"/>
        <v>5.2670620788225602</v>
      </c>
      <c r="D11" s="94">
        <f t="shared" si="1"/>
        <v>5.9945093096726447</v>
      </c>
      <c r="E11">
        <f t="shared" si="2"/>
        <v>6.5770949074074041</v>
      </c>
    </row>
    <row r="12" spans="1:8" x14ac:dyDescent="0.25">
      <c r="B12" s="96">
        <v>0.52995710200190704</v>
      </c>
      <c r="C12" s="94">
        <f t="shared" si="0"/>
        <v>3.2890974979930192</v>
      </c>
      <c r="D12" s="94">
        <f t="shared" si="1"/>
        <v>3.7433630508011295</v>
      </c>
      <c r="E12">
        <f t="shared" si="2"/>
        <v>4.1071675405147792</v>
      </c>
    </row>
    <row r="13" spans="1:8" x14ac:dyDescent="0.25">
      <c r="B13" s="96">
        <v>0.70690730837789695</v>
      </c>
      <c r="C13" s="94">
        <f t="shared" si="0"/>
        <v>4.3873118230055406</v>
      </c>
      <c r="D13" s="94">
        <f t="shared" si="1"/>
        <v>4.9932545266910608</v>
      </c>
      <c r="E13">
        <f t="shared" si="2"/>
        <v>5.4785316399287014</v>
      </c>
    </row>
    <row r="14" spans="1:8" x14ac:dyDescent="0.25">
      <c r="B14" s="97">
        <v>0.70350513428120098</v>
      </c>
      <c r="C14" s="94">
        <f t="shared" si="0"/>
        <v>4.3661967511121569</v>
      </c>
      <c r="D14" s="94">
        <f t="shared" si="1"/>
        <v>4.9692231989517852</v>
      </c>
      <c r="E14">
        <f t="shared" si="2"/>
        <v>5.4521647906793076</v>
      </c>
    </row>
    <row r="15" spans="1:8" x14ac:dyDescent="0.25">
      <c r="B15" s="97">
        <v>0.74819357492715799</v>
      </c>
      <c r="C15" s="94">
        <f t="shared" si="0"/>
        <v>4.6435487061337879</v>
      </c>
      <c r="D15" s="94">
        <f t="shared" si="1"/>
        <v>5.2848809321533547</v>
      </c>
      <c r="E15">
        <f t="shared" si="2"/>
        <v>5.7985002056854738</v>
      </c>
    </row>
    <row r="16" spans="1:8" x14ac:dyDescent="0.25">
      <c r="B16" s="97">
        <v>0.65</v>
      </c>
      <c r="C16" s="94">
        <f t="shared" si="0"/>
        <v>4.0341253388614255</v>
      </c>
      <c r="D16" s="94">
        <f t="shared" si="1"/>
        <v>4.5912885662431941</v>
      </c>
      <c r="E16">
        <f t="shared" si="2"/>
        <v>5.0374999999999996</v>
      </c>
    </row>
    <row r="17" spans="1:5" x14ac:dyDescent="0.25">
      <c r="A17" s="83" t="s">
        <v>128</v>
      </c>
      <c r="B17" s="97">
        <v>0.49018340348767298</v>
      </c>
      <c r="C17" s="94">
        <f t="shared" si="0"/>
        <v>3.0422481364599316</v>
      </c>
      <c r="D17" s="94">
        <f t="shared" si="1"/>
        <v>3.4624207012232726</v>
      </c>
      <c r="E17">
        <f t="shared" si="2"/>
        <v>3.798921377029465</v>
      </c>
    </row>
    <row r="18" spans="1:5" x14ac:dyDescent="0.25">
      <c r="B18" s="97">
        <v>0.61088677751385601</v>
      </c>
      <c r="C18" s="94">
        <f t="shared" si="0"/>
        <v>3.7913751205293051</v>
      </c>
      <c r="D18" s="94">
        <f t="shared" si="1"/>
        <v>4.3150115028746416</v>
      </c>
      <c r="E18">
        <f t="shared" si="2"/>
        <v>4.7343725257323843</v>
      </c>
    </row>
    <row r="19" spans="1:5" x14ac:dyDescent="0.25">
      <c r="B19" s="97">
        <v>0.57074436240271398</v>
      </c>
      <c r="C19" s="94">
        <f t="shared" si="0"/>
        <v>3.542237375970918</v>
      </c>
      <c r="D19" s="94">
        <f t="shared" si="1"/>
        <v>4.0314647159189887</v>
      </c>
      <c r="E19">
        <f t="shared" si="2"/>
        <v>4.4232688086210326</v>
      </c>
    </row>
    <row r="20" spans="1:5" x14ac:dyDescent="0.25">
      <c r="B20" s="98">
        <v>0.56308453038008599</v>
      </c>
      <c r="C20" s="94">
        <f t="shared" si="0"/>
        <v>3.4946978029649096</v>
      </c>
      <c r="D20" s="94">
        <f t="shared" si="1"/>
        <v>3.9773593325577039</v>
      </c>
      <c r="E20">
        <f t="shared" si="2"/>
        <v>4.3639051104456668</v>
      </c>
    </row>
    <row r="21" spans="1:5" x14ac:dyDescent="0.25">
      <c r="B21" s="98">
        <v>0.65906144025533597</v>
      </c>
      <c r="C21" s="94">
        <f t="shared" si="0"/>
        <v>4.0903637784623941</v>
      </c>
      <c r="D21" s="94">
        <f t="shared" si="1"/>
        <v>4.6552942386093781</v>
      </c>
      <c r="E21">
        <f t="shared" si="2"/>
        <v>5.107726161978853</v>
      </c>
    </row>
    <row r="22" spans="1:5" x14ac:dyDescent="0.25">
      <c r="B22" s="98">
        <v>0.60381539980256704</v>
      </c>
      <c r="C22" s="94">
        <f t="shared" si="0"/>
        <v>3.7474876989819657</v>
      </c>
      <c r="D22" s="94">
        <f t="shared" si="1"/>
        <v>4.265062678823214</v>
      </c>
      <c r="E22">
        <f t="shared" si="2"/>
        <v>4.6795693484698937</v>
      </c>
    </row>
    <row r="23" spans="1:5" x14ac:dyDescent="0.25">
      <c r="A23" s="83" t="s">
        <v>129</v>
      </c>
      <c r="B23" s="98">
        <v>0.60216508125247703</v>
      </c>
      <c r="C23" s="94">
        <f t="shared" si="0"/>
        <v>3.7372452499356408</v>
      </c>
      <c r="D23" s="94">
        <f t="shared" si="1"/>
        <v>4.2534056193006178</v>
      </c>
      <c r="E23">
        <f t="shared" si="2"/>
        <v>4.6667793797066963</v>
      </c>
    </row>
    <row r="24" spans="1:5" x14ac:dyDescent="0.25">
      <c r="B24" s="98">
        <v>0.68439571150097001</v>
      </c>
      <c r="C24" s="94">
        <f t="shared" si="0"/>
        <v>4.247597048575626</v>
      </c>
      <c r="D24" s="94">
        <f t="shared" si="1"/>
        <v>4.8342433923081218</v>
      </c>
      <c r="E24">
        <f t="shared" si="2"/>
        <v>5.3040667641325161</v>
      </c>
    </row>
    <row r="25" spans="1:5" x14ac:dyDescent="0.25">
      <c r="B25" s="98">
        <v>0.73517519607843096</v>
      </c>
      <c r="C25" s="94">
        <f t="shared" si="0"/>
        <v>4.5627521338498696</v>
      </c>
      <c r="D25" s="94">
        <f t="shared" si="1"/>
        <v>5.1929253414469212</v>
      </c>
      <c r="E25">
        <f t="shared" si="2"/>
        <v>5.6976077696078402</v>
      </c>
    </row>
    <row r="26" spans="1:5" x14ac:dyDescent="0.25">
      <c r="B26" s="12">
        <v>7.1059499999999998E-2</v>
      </c>
      <c r="C26" s="94">
        <f>B26*365*70*0.025/(62.71*25550*0.001)</f>
        <v>2.832861585074151E-2</v>
      </c>
      <c r="D26" s="94">
        <f>B26*365*70*0.025/(55.1*25550*0.001)</f>
        <v>3.2241152450090745E-2</v>
      </c>
      <c r="E26">
        <f>B26*7*365*0.0125/(25.6*2555*0.001)</f>
        <v>3.4697021484375E-2</v>
      </c>
    </row>
    <row r="27" spans="1:5" x14ac:dyDescent="0.25">
      <c r="B27" s="12">
        <v>7.4999999999999997E-2</v>
      </c>
      <c r="C27" s="94">
        <f t="shared" ref="C27:C49" si="3">B27*365*70*0.025/(62.71*25550*0.001)</f>
        <v>2.9899537553819164E-2</v>
      </c>
      <c r="D27" s="94">
        <f t="shared" ref="D27:D49" si="4">B27*365*70*0.025/(55.1*25550*0.001)</f>
        <v>3.4029038112522683E-2</v>
      </c>
      <c r="E27">
        <f t="shared" ref="E27:E49" si="5">B27*7*365*0.0125/(25.6*2555*0.001)</f>
        <v>3.662109375E-2</v>
      </c>
    </row>
    <row r="28" spans="1:5" x14ac:dyDescent="0.25">
      <c r="A28" s="83" t="s">
        <v>130</v>
      </c>
      <c r="B28" s="12">
        <v>7.2071999999999997E-2</v>
      </c>
      <c r="C28" s="94">
        <f t="shared" si="3"/>
        <v>2.8732259607718063E-2</v>
      </c>
      <c r="D28" s="94">
        <f t="shared" si="4"/>
        <v>3.27005444646098E-2</v>
      </c>
      <c r="E28">
        <f t="shared" si="5"/>
        <v>3.5191406250000001E-2</v>
      </c>
    </row>
    <row r="29" spans="1:5" x14ac:dyDescent="0.25">
      <c r="B29" s="12">
        <v>8.2000000000000003E-2</v>
      </c>
      <c r="C29" s="94">
        <f t="shared" si="3"/>
        <v>3.2690161058842288E-2</v>
      </c>
      <c r="D29" s="94">
        <f t="shared" si="4"/>
        <v>3.720508166969147E-2</v>
      </c>
      <c r="E29">
        <f t="shared" si="5"/>
        <v>4.0039062500000007E-2</v>
      </c>
    </row>
    <row r="30" spans="1:5" x14ac:dyDescent="0.25">
      <c r="B30" s="12">
        <v>7.26165E-2</v>
      </c>
      <c r="C30" s="94">
        <f t="shared" si="3"/>
        <v>2.8949330250358792E-2</v>
      </c>
      <c r="D30" s="94">
        <f t="shared" si="4"/>
        <v>3.294759528130671E-2</v>
      </c>
      <c r="E30">
        <f t="shared" si="5"/>
        <v>3.5457275390625001E-2</v>
      </c>
    </row>
    <row r="31" spans="1:5" x14ac:dyDescent="0.25">
      <c r="B31" s="12">
        <v>8.4555000000000005E-2</v>
      </c>
      <c r="C31" s="94">
        <f t="shared" si="3"/>
        <v>3.370873863817573E-2</v>
      </c>
      <c r="D31" s="94">
        <f t="shared" si="4"/>
        <v>3.8364337568058078E-2</v>
      </c>
      <c r="E31">
        <f t="shared" si="5"/>
        <v>4.1286621093750003E-2</v>
      </c>
    </row>
    <row r="32" spans="1:5" x14ac:dyDescent="0.25">
      <c r="B32" s="99">
        <v>5.4931500000000001E-2</v>
      </c>
      <c r="C32" s="94">
        <f t="shared" si="3"/>
        <v>2.1899019295168236E-2</v>
      </c>
      <c r="D32" s="94">
        <f t="shared" si="4"/>
        <v>2.4923548094373867E-2</v>
      </c>
      <c r="E32">
        <f t="shared" si="5"/>
        <v>2.6822021484374996E-2</v>
      </c>
    </row>
    <row r="33" spans="1:5" x14ac:dyDescent="0.25">
      <c r="B33" s="99">
        <v>4.7542500000000001E-2</v>
      </c>
      <c r="C33" s="94">
        <f t="shared" si="3"/>
        <v>1.8953316855365974E-2</v>
      </c>
      <c r="D33" s="94">
        <f t="shared" si="4"/>
        <v>2.1571007259528135E-2</v>
      </c>
      <c r="E33">
        <f t="shared" si="5"/>
        <v>2.3214111328125002E-2</v>
      </c>
    </row>
    <row r="34" spans="1:5" x14ac:dyDescent="0.25">
      <c r="B34" s="99">
        <v>4.9072499999999998E-2</v>
      </c>
      <c r="C34" s="94">
        <f t="shared" si="3"/>
        <v>1.956326742146388E-2</v>
      </c>
      <c r="D34" s="94">
        <f t="shared" si="4"/>
        <v>2.2265199637023593E-2</v>
      </c>
      <c r="E34">
        <f t="shared" si="5"/>
        <v>2.3961181640625002E-2</v>
      </c>
    </row>
    <row r="35" spans="1:5" x14ac:dyDescent="0.25">
      <c r="A35" s="83" t="s">
        <v>131</v>
      </c>
      <c r="B35" s="99">
        <v>5.34105E-2</v>
      </c>
      <c r="C35" s="94">
        <f t="shared" si="3"/>
        <v>2.1292656673576781E-2</v>
      </c>
      <c r="D35" s="94">
        <f t="shared" si="4"/>
        <v>2.4233439201451906E-2</v>
      </c>
      <c r="E35">
        <f t="shared" si="5"/>
        <v>2.6079345703124996E-2</v>
      </c>
    </row>
    <row r="36" spans="1:5" x14ac:dyDescent="0.25">
      <c r="B36" s="99">
        <v>6.8620500000000001E-2</v>
      </c>
      <c r="C36" s="94">
        <f t="shared" si="3"/>
        <v>2.7356282889491306E-2</v>
      </c>
      <c r="D36" s="94">
        <f t="shared" si="4"/>
        <v>3.1134528130671506E-2</v>
      </c>
      <c r="E36">
        <f t="shared" si="5"/>
        <v>3.3506103515624996E-2</v>
      </c>
    </row>
    <row r="37" spans="1:5" x14ac:dyDescent="0.25">
      <c r="B37" s="99">
        <v>5.5E-2</v>
      </c>
      <c r="C37" s="94">
        <f t="shared" si="3"/>
        <v>2.192632753946739E-2</v>
      </c>
      <c r="D37" s="94">
        <f t="shared" si="4"/>
        <v>2.4954627949183301E-2</v>
      </c>
      <c r="E37">
        <f t="shared" si="5"/>
        <v>2.6855468750000003E-2</v>
      </c>
    </row>
    <row r="38" spans="1:5" x14ac:dyDescent="0.25">
      <c r="B38" s="100">
        <v>6.1702E-2</v>
      </c>
      <c r="C38" s="94">
        <f t="shared" si="3"/>
        <v>2.4598150215276667E-2</v>
      </c>
      <c r="D38" s="94">
        <f t="shared" si="4"/>
        <v>2.7995462794918328E-2</v>
      </c>
      <c r="E38">
        <f t="shared" si="5"/>
        <v>3.0127929687500006E-2</v>
      </c>
    </row>
    <row r="39" spans="1:5" x14ac:dyDescent="0.25">
      <c r="B39" s="101">
        <v>0.06</v>
      </c>
      <c r="C39" s="94">
        <f t="shared" si="3"/>
        <v>2.3919630043055334E-2</v>
      </c>
      <c r="D39" s="94">
        <f t="shared" si="4"/>
        <v>2.7223230490018149E-2</v>
      </c>
      <c r="E39">
        <f t="shared" si="5"/>
        <v>2.9296874999999997E-2</v>
      </c>
    </row>
    <row r="40" spans="1:5" x14ac:dyDescent="0.25">
      <c r="A40" s="83" t="s">
        <v>132</v>
      </c>
      <c r="B40" s="100">
        <v>6.73155E-2</v>
      </c>
      <c r="C40" s="94">
        <f t="shared" si="3"/>
        <v>2.6836030936054855E-2</v>
      </c>
      <c r="D40" s="94">
        <f t="shared" si="4"/>
        <v>3.0542422867513613E-2</v>
      </c>
      <c r="E40">
        <f t="shared" si="5"/>
        <v>3.2868896484375E-2</v>
      </c>
    </row>
    <row r="41" spans="1:5" x14ac:dyDescent="0.25">
      <c r="B41" s="100">
        <v>6.0005000000000003E-2</v>
      </c>
      <c r="C41" s="94">
        <f t="shared" si="3"/>
        <v>2.3921623345558921E-2</v>
      </c>
      <c r="D41" s="94">
        <f t="shared" si="4"/>
        <v>2.7225499092558985E-2</v>
      </c>
      <c r="E41">
        <f t="shared" si="5"/>
        <v>2.9299316406250005E-2</v>
      </c>
    </row>
    <row r="42" spans="1:5" x14ac:dyDescent="0.25">
      <c r="B42" s="100">
        <v>6.8502499999999994E-2</v>
      </c>
      <c r="C42" s="94">
        <f t="shared" si="3"/>
        <v>2.730924095040663E-2</v>
      </c>
      <c r="D42" s="94">
        <f t="shared" si="4"/>
        <v>3.1080989110707804E-2</v>
      </c>
      <c r="E42">
        <f t="shared" si="5"/>
        <v>3.3448486328124999E-2</v>
      </c>
    </row>
    <row r="43" spans="1:5" x14ac:dyDescent="0.25">
      <c r="B43" s="100">
        <v>6.0768000000000003E-2</v>
      </c>
      <c r="C43" s="94">
        <f t="shared" si="3"/>
        <v>2.4225801307606445E-2</v>
      </c>
      <c r="D43" s="94">
        <f t="shared" si="4"/>
        <v>2.7571687840290383E-2</v>
      </c>
      <c r="E43">
        <f t="shared" si="5"/>
        <v>2.9671875000000004E-2</v>
      </c>
    </row>
    <row r="44" spans="1:5" x14ac:dyDescent="0.25">
      <c r="B44" s="12">
        <v>6.0852499999999997E-2</v>
      </c>
      <c r="C44" s="94">
        <f t="shared" si="3"/>
        <v>2.4259488119917079E-2</v>
      </c>
      <c r="D44" s="94">
        <f t="shared" si="4"/>
        <v>2.7610027223230488E-2</v>
      </c>
      <c r="E44">
        <f t="shared" si="5"/>
        <v>2.9713134765625003E-2</v>
      </c>
    </row>
    <row r="45" spans="1:5" x14ac:dyDescent="0.25">
      <c r="B45" s="12">
        <v>6.2865000000000004E-2</v>
      </c>
      <c r="C45" s="94">
        <f t="shared" si="3"/>
        <v>2.506179237761123E-2</v>
      </c>
      <c r="D45" s="94">
        <f t="shared" si="4"/>
        <v>2.8523139745916522E-2</v>
      </c>
      <c r="E45">
        <f t="shared" si="5"/>
        <v>3.0695800781250008E-2</v>
      </c>
    </row>
    <row r="46" spans="1:5" x14ac:dyDescent="0.25">
      <c r="A46" s="83" t="s">
        <v>133</v>
      </c>
      <c r="B46" s="10">
        <v>6.5000000000000002E-2</v>
      </c>
      <c r="C46" s="94">
        <f t="shared" si="3"/>
        <v>2.5912932546643279E-2</v>
      </c>
      <c r="D46" s="94">
        <f t="shared" si="4"/>
        <v>2.9491833030852996E-2</v>
      </c>
      <c r="E46">
        <f t="shared" si="5"/>
        <v>3.173828125E-2</v>
      </c>
    </row>
    <row r="47" spans="1:5" x14ac:dyDescent="0.25">
      <c r="B47" s="12">
        <v>6.0978499999999998E-2</v>
      </c>
      <c r="C47" s="94">
        <f t="shared" si="3"/>
        <v>2.4309719343007494E-2</v>
      </c>
      <c r="D47" s="94">
        <f t="shared" si="4"/>
        <v>2.7667196007259528E-2</v>
      </c>
      <c r="E47">
        <f t="shared" si="5"/>
        <v>2.9774658203125005E-2</v>
      </c>
    </row>
    <row r="48" spans="1:5" x14ac:dyDescent="0.25">
      <c r="B48" s="12">
        <v>5.5690000000000003E-2</v>
      </c>
      <c r="C48" s="94">
        <f t="shared" si="3"/>
        <v>2.2201403284962524E-2</v>
      </c>
      <c r="D48" s="94">
        <f t="shared" si="4"/>
        <v>2.5267695099818511E-2</v>
      </c>
      <c r="E48">
        <f t="shared" si="5"/>
        <v>2.7192382812499999E-2</v>
      </c>
    </row>
    <row r="49" spans="2:5" x14ac:dyDescent="0.25">
      <c r="B49" s="12">
        <v>5.9677000000000001E-2</v>
      </c>
      <c r="C49" s="94">
        <f t="shared" si="3"/>
        <v>2.3790862701323554E-2</v>
      </c>
      <c r="D49" s="94">
        <f t="shared" si="4"/>
        <v>2.7076678765880217E-2</v>
      </c>
      <c r="E49">
        <f t="shared" si="5"/>
        <v>2.9139160156250003E-2</v>
      </c>
    </row>
  </sheetData>
  <phoneticPr fontId="1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F4755-33CE-4D2E-A0E8-22E9839EAF5C}">
  <dimension ref="A1:J43"/>
  <sheetViews>
    <sheetView workbookViewId="0">
      <selection activeCell="B4" sqref="B4:C4"/>
    </sheetView>
  </sheetViews>
  <sheetFormatPr defaultRowHeight="13.8" x14ac:dyDescent="0.25"/>
  <cols>
    <col min="3" max="3" width="6.6640625" customWidth="1"/>
    <col min="4" max="4" width="16.6640625" customWidth="1"/>
    <col min="5" max="5" width="15.109375" customWidth="1"/>
    <col min="6" max="6" width="14.109375" customWidth="1"/>
    <col min="7" max="7" width="14.77734375" customWidth="1"/>
    <col min="8" max="8" width="12.44140625" customWidth="1"/>
    <col min="9" max="9" width="13" customWidth="1"/>
  </cols>
  <sheetData>
    <row r="1" spans="1:9" s="6" customFormat="1" x14ac:dyDescent="0.25">
      <c r="A1" s="138" t="s">
        <v>96</v>
      </c>
      <c r="B1" s="139" t="s">
        <v>124</v>
      </c>
      <c r="C1" s="106"/>
      <c r="D1" s="146" t="s">
        <v>134</v>
      </c>
      <c r="E1" s="147" t="s">
        <v>135</v>
      </c>
      <c r="F1" s="148" t="s">
        <v>136</v>
      </c>
      <c r="G1" s="149" t="s">
        <v>137</v>
      </c>
      <c r="H1" s="150" t="s">
        <v>138</v>
      </c>
      <c r="I1" s="93" t="s">
        <v>139</v>
      </c>
    </row>
    <row r="2" spans="1:9" s="73" customFormat="1" ht="15" customHeight="1" x14ac:dyDescent="0.25">
      <c r="A2" s="71">
        <v>1</v>
      </c>
      <c r="B2" s="107"/>
      <c r="C2" s="107"/>
      <c r="D2" s="72">
        <v>8.7909084942423004</v>
      </c>
      <c r="E2" s="72">
        <v>0.36799999999999999</v>
      </c>
      <c r="F2" s="72">
        <v>125.163387686166</v>
      </c>
      <c r="G2" s="72">
        <v>23.750575771533899</v>
      </c>
      <c r="H2" s="72">
        <v>76.493358475356999</v>
      </c>
      <c r="I2" s="72">
        <v>102.133191</v>
      </c>
    </row>
    <row r="3" spans="1:9" s="73" customFormat="1" x14ac:dyDescent="0.25">
      <c r="A3" s="71">
        <v>2</v>
      </c>
      <c r="B3" s="107"/>
      <c r="C3" s="107"/>
      <c r="D3" s="72">
        <v>8.1967058672915698</v>
      </c>
      <c r="E3" s="72">
        <v>0.36621766006448597</v>
      </c>
      <c r="F3" s="72">
        <v>121.462388453862</v>
      </c>
      <c r="G3" s="72">
        <v>29.508291110087502</v>
      </c>
      <c r="H3" s="72">
        <v>117.383869760479</v>
      </c>
      <c r="I3" s="72"/>
    </row>
    <row r="4" spans="1:9" s="73" customFormat="1" x14ac:dyDescent="0.25">
      <c r="A4" s="71">
        <v>3</v>
      </c>
      <c r="B4" s="140" t="s">
        <v>105</v>
      </c>
      <c r="C4" s="107"/>
      <c r="D4" s="72">
        <v>7.6128759989543999</v>
      </c>
      <c r="E4" s="72">
        <v>0.45163862966374901</v>
      </c>
      <c r="F4" s="72">
        <v>154.771381544603</v>
      </c>
      <c r="G4" s="72">
        <v>29.220405343159801</v>
      </c>
      <c r="H4" s="72">
        <v>112.50488830032199</v>
      </c>
      <c r="I4" s="72">
        <v>104.99093449999999</v>
      </c>
    </row>
    <row r="5" spans="1:9" s="73" customFormat="1" x14ac:dyDescent="0.25">
      <c r="A5" s="71">
        <v>4</v>
      </c>
      <c r="B5" s="107"/>
      <c r="C5" s="107"/>
      <c r="D5" s="72">
        <v>6.9925567638461601</v>
      </c>
      <c r="E5" s="72">
        <v>0.37707286273606599</v>
      </c>
      <c r="F5" s="72">
        <v>128.52793244280701</v>
      </c>
      <c r="G5" s="72">
        <v>28.788576692768299</v>
      </c>
      <c r="H5" s="72">
        <v>117.616202210963</v>
      </c>
      <c r="I5" s="72">
        <v>149.279652</v>
      </c>
    </row>
    <row r="6" spans="1:9" s="73" customFormat="1" x14ac:dyDescent="0.25">
      <c r="A6" s="71">
        <v>5</v>
      </c>
      <c r="B6" s="107"/>
      <c r="C6" s="107"/>
      <c r="D6" s="72">
        <v>6.8935219530481397</v>
      </c>
      <c r="E6" s="72">
        <v>0.47649388530631098</v>
      </c>
      <c r="F6" s="72">
        <v>177.650285889759</v>
      </c>
      <c r="G6" s="72">
        <v>30.228005527406701</v>
      </c>
      <c r="H6" s="72">
        <v>108.78756909258399</v>
      </c>
      <c r="I6" s="72">
        <v>92.133190999999997</v>
      </c>
    </row>
    <row r="7" spans="1:9" s="76" customFormat="1" x14ac:dyDescent="0.25">
      <c r="A7" s="74">
        <v>6</v>
      </c>
      <c r="B7" s="108"/>
      <c r="C7" s="108"/>
      <c r="D7" s="75">
        <v>4.3559999999999999</v>
      </c>
      <c r="E7" s="75">
        <v>0.35843142100414599</v>
      </c>
      <c r="F7" s="75">
        <v>449.85659757408303</v>
      </c>
      <c r="G7" s="75">
        <v>28.788576692768299</v>
      </c>
      <c r="H7" s="75">
        <v>121.56585386918501</v>
      </c>
      <c r="I7" s="75">
        <v>175.60180649999899</v>
      </c>
    </row>
    <row r="8" spans="1:9" s="76" customFormat="1" x14ac:dyDescent="0.25">
      <c r="A8" s="74">
        <v>7</v>
      </c>
      <c r="B8" s="108"/>
      <c r="C8" s="108"/>
      <c r="D8" s="75">
        <v>4.6754819738829996</v>
      </c>
      <c r="E8" s="75">
        <v>0.123756598341778</v>
      </c>
      <c r="F8" s="75">
        <v>368.90246952249299</v>
      </c>
      <c r="G8" s="75">
        <v>31.955320128972801</v>
      </c>
      <c r="H8" s="75">
        <v>116.222207508061</v>
      </c>
      <c r="I8" s="75">
        <v>204.794318</v>
      </c>
    </row>
    <row r="9" spans="1:9" s="76" customFormat="1" x14ac:dyDescent="0.25">
      <c r="A9" s="74">
        <v>8</v>
      </c>
      <c r="B9" s="142" t="s">
        <v>107</v>
      </c>
      <c r="C9" s="108"/>
      <c r="D9" s="75">
        <v>4.4383010898710298</v>
      </c>
      <c r="E9" s="75">
        <v>0.28386565407646303</v>
      </c>
      <c r="F9" s="75">
        <v>346.39684630738498</v>
      </c>
      <c r="G9" s="75">
        <v>28.788576692768299</v>
      </c>
      <c r="H9" s="75">
        <v>114.363547904192</v>
      </c>
      <c r="I9" s="75">
        <v>188.86960099999999</v>
      </c>
    </row>
    <row r="10" spans="1:9" s="76" customFormat="1" x14ac:dyDescent="0.25">
      <c r="A10" s="74">
        <v>9</v>
      </c>
      <c r="B10" s="108"/>
      <c r="C10" s="108"/>
      <c r="D10" s="75">
        <v>4.5103836019518697</v>
      </c>
      <c r="E10" s="75">
        <v>0.100972614002764</v>
      </c>
      <c r="F10" s="75">
        <v>457.52202978658102</v>
      </c>
      <c r="G10" s="75">
        <v>32.387148779364402</v>
      </c>
      <c r="H10" s="75">
        <v>116.454539958544</v>
      </c>
      <c r="I10" s="75">
        <v>246.42611299999999</v>
      </c>
    </row>
    <row r="11" spans="1:9" s="76" customFormat="1" x14ac:dyDescent="0.25">
      <c r="A11" s="74">
        <v>10</v>
      </c>
      <c r="B11" s="108"/>
      <c r="C11" s="108"/>
      <c r="D11" s="75">
        <v>3.7988409499159399</v>
      </c>
      <c r="E11" s="75">
        <v>0.19019257139567</v>
      </c>
      <c r="F11" s="75">
        <v>546.68246583755604</v>
      </c>
      <c r="G11" s="75">
        <v>37.425149700598801</v>
      </c>
      <c r="H11" s="75">
        <v>109.019901543068</v>
      </c>
      <c r="I11" s="75">
        <v>236.4303175</v>
      </c>
    </row>
    <row r="12" spans="1:9" s="79" customFormat="1" x14ac:dyDescent="0.25">
      <c r="A12" s="77">
        <v>11</v>
      </c>
      <c r="B12" s="109"/>
      <c r="C12" s="109"/>
      <c r="D12" s="78">
        <v>7.4121844817135001</v>
      </c>
      <c r="E12" s="78">
        <v>0.74058097650852195</v>
      </c>
      <c r="F12" s="78">
        <v>151.40683678796299</v>
      </c>
      <c r="G12" s="78">
        <v>30.371948410870601</v>
      </c>
      <c r="H12" s="78">
        <v>115.52521015661</v>
      </c>
      <c r="I12" s="78">
        <v>181.93657450000001</v>
      </c>
    </row>
    <row r="13" spans="1:9" s="79" customFormat="1" x14ac:dyDescent="0.25">
      <c r="A13" s="77">
        <v>12</v>
      </c>
      <c r="B13" s="109"/>
      <c r="C13" s="109"/>
      <c r="D13" s="78">
        <v>7.7405887826531501</v>
      </c>
      <c r="E13" s="78">
        <v>0.57177236526946096</v>
      </c>
      <c r="F13" s="78">
        <v>115.406207891908</v>
      </c>
      <c r="G13" s="78">
        <v>27.3491478581299</v>
      </c>
      <c r="H13" s="78">
        <v>102.28226047904199</v>
      </c>
      <c r="I13" s="78">
        <v>181.11226799999901</v>
      </c>
    </row>
    <row r="14" spans="1:9" s="79" customFormat="1" x14ac:dyDescent="0.25">
      <c r="A14" s="77">
        <v>13</v>
      </c>
      <c r="B14" s="141" t="s">
        <v>106</v>
      </c>
      <c r="C14" s="109"/>
      <c r="D14" s="78">
        <v>6.7918652466052496</v>
      </c>
      <c r="E14" s="78">
        <v>0.47131570704744402</v>
      </c>
      <c r="F14" s="78">
        <v>136.26638538308001</v>
      </c>
      <c r="G14" s="78">
        <v>25.909719023491501</v>
      </c>
      <c r="H14" s="78">
        <v>117.616202210963</v>
      </c>
      <c r="I14" s="78"/>
    </row>
    <row r="15" spans="1:9" s="79" customFormat="1" x14ac:dyDescent="0.25">
      <c r="A15" s="77">
        <v>14</v>
      </c>
      <c r="B15" s="109"/>
      <c r="C15" s="109"/>
      <c r="D15" s="78">
        <v>8.2514399174481792</v>
      </c>
      <c r="E15" s="78">
        <v>0.31493472362966402</v>
      </c>
      <c r="F15" s="78">
        <v>239.55790941194499</v>
      </c>
      <c r="G15" s="78">
        <v>32.387148779364402</v>
      </c>
      <c r="H15" s="78">
        <v>113.43421810225701</v>
      </c>
      <c r="I15" s="78">
        <v>208.26713799999999</v>
      </c>
    </row>
    <row r="16" spans="1:9" s="79" customFormat="1" x14ac:dyDescent="0.25">
      <c r="A16" s="77">
        <v>15</v>
      </c>
      <c r="B16" s="109"/>
      <c r="C16" s="109"/>
      <c r="D16" s="78">
        <v>7.3209610647858199</v>
      </c>
      <c r="E16" s="78">
        <v>0.46303062183325699</v>
      </c>
      <c r="F16" s="78">
        <v>129.20084139413501</v>
      </c>
      <c r="G16" s="78">
        <v>28.068862275449099</v>
      </c>
      <c r="H16" s="78">
        <v>122.030518770152</v>
      </c>
      <c r="I16" s="78">
        <v>157.23360149999999</v>
      </c>
    </row>
    <row r="17" spans="1:10" s="82" customFormat="1" x14ac:dyDescent="0.25">
      <c r="A17" s="80">
        <v>16</v>
      </c>
      <c r="B17" s="110"/>
      <c r="C17" s="110"/>
      <c r="D17" s="81">
        <v>5.3870246259189303</v>
      </c>
      <c r="E17" s="81">
        <v>0.176919228466145</v>
      </c>
      <c r="F17" s="81">
        <v>354.09847259327501</v>
      </c>
      <c r="G17" s="81">
        <v>31.811377245509</v>
      </c>
      <c r="H17" s="81">
        <v>111.110893597421</v>
      </c>
      <c r="I17" s="81">
        <v>242.34662549999999</v>
      </c>
    </row>
    <row r="18" spans="1:10" s="82" customFormat="1" x14ac:dyDescent="0.25">
      <c r="A18" s="80">
        <v>17</v>
      </c>
      <c r="B18" s="110"/>
      <c r="C18" s="110"/>
      <c r="D18" s="81">
        <v>7.2169663694882598</v>
      </c>
      <c r="E18" s="81">
        <v>0.35428887839705198</v>
      </c>
      <c r="F18" s="81">
        <v>285.38873883003203</v>
      </c>
      <c r="G18" s="81">
        <v>33.106863196683598</v>
      </c>
      <c r="H18" s="81">
        <v>110.878561146937</v>
      </c>
      <c r="I18" s="81">
        <v>225.40939449999999</v>
      </c>
    </row>
    <row r="19" spans="1:10" s="82" customFormat="1" x14ac:dyDescent="0.25">
      <c r="A19" s="80">
        <v>18</v>
      </c>
      <c r="B19" s="143" t="s">
        <v>108</v>
      </c>
      <c r="C19" s="110"/>
      <c r="D19" s="81">
        <v>8.1237271337494192</v>
      </c>
      <c r="E19" s="81">
        <v>0.47338697835098997</v>
      </c>
      <c r="F19" s="81">
        <v>261.500471057884</v>
      </c>
      <c r="G19" s="81">
        <v>29.796176877015199</v>
      </c>
      <c r="H19" s="81">
        <v>123.19218102257</v>
      </c>
      <c r="I19" s="81">
        <v>208.25872899999999</v>
      </c>
    </row>
    <row r="20" spans="1:10" s="82" customFormat="1" x14ac:dyDescent="0.25">
      <c r="A20" s="80">
        <v>19</v>
      </c>
      <c r="B20" s="110"/>
      <c r="C20" s="110"/>
      <c r="D20" s="81">
        <v>7.1385142309304497</v>
      </c>
      <c r="E20" s="81">
        <v>0.142743251957623</v>
      </c>
      <c r="F20" s="81">
        <v>366.02859818823902</v>
      </c>
      <c r="G20" s="81">
        <v>31.523491478581299</v>
      </c>
      <c r="H20" s="81">
        <v>112.50488830032199</v>
      </c>
      <c r="I20" s="81">
        <v>197.64365249999901</v>
      </c>
    </row>
    <row r="21" spans="1:10" s="82" customFormat="1" x14ac:dyDescent="0.25">
      <c r="A21" s="80">
        <v>20</v>
      </c>
      <c r="B21" s="110"/>
      <c r="C21" s="110"/>
      <c r="D21" s="81">
        <v>7.2925509859673001</v>
      </c>
      <c r="E21" s="81">
        <v>0.265293470750806</v>
      </c>
      <c r="F21" s="81">
        <v>433.12908030093701</v>
      </c>
      <c r="G21" s="81">
        <v>30.371948410870601</v>
      </c>
      <c r="H21" s="81">
        <v>120.404191616766</v>
      </c>
      <c r="I21" s="81">
        <v>147.23780600000001</v>
      </c>
    </row>
    <row r="22" spans="1:10" x14ac:dyDescent="0.25">
      <c r="A22" s="85">
        <v>1</v>
      </c>
      <c r="B22" s="112"/>
      <c r="C22" s="112"/>
      <c r="D22" s="86">
        <v>8.6667474720635695</v>
      </c>
      <c r="E22" s="86">
        <v>0.56103115823817296</v>
      </c>
      <c r="F22" s="86">
        <v>220.267346539268</v>
      </c>
      <c r="G22" s="86">
        <v>40.200419482638097</v>
      </c>
      <c r="H22" s="86">
        <v>130.65849838784001</v>
      </c>
      <c r="I22" s="86"/>
      <c r="J22" s="87"/>
    </row>
    <row r="23" spans="1:10" x14ac:dyDescent="0.25">
      <c r="A23" s="85">
        <v>3</v>
      </c>
      <c r="B23" s="112"/>
      <c r="C23" s="112"/>
      <c r="D23" s="86">
        <v>7.1955086274228002</v>
      </c>
      <c r="E23" s="86">
        <v>0.35887381729200701</v>
      </c>
      <c r="F23" s="86">
        <v>232.52366721044001</v>
      </c>
      <c r="G23" s="86">
        <v>40.491726870193403</v>
      </c>
      <c r="H23" s="86">
        <v>131.355495739291</v>
      </c>
      <c r="I23" s="86">
        <v>62.710603500000097</v>
      </c>
      <c r="J23" s="87"/>
    </row>
    <row r="24" spans="1:10" x14ac:dyDescent="0.25">
      <c r="A24" s="85">
        <v>4</v>
      </c>
      <c r="B24" s="144" t="s">
        <v>109</v>
      </c>
      <c r="C24" s="112"/>
      <c r="D24" s="86">
        <v>7.6158857344725996</v>
      </c>
      <c r="E24" s="86">
        <v>0.62216125611745499</v>
      </c>
      <c r="F24" s="86">
        <v>195.41425184494699</v>
      </c>
      <c r="G24" s="86">
        <v>43.696108133302303</v>
      </c>
      <c r="H24" s="86">
        <v>149.709759327499</v>
      </c>
      <c r="I24" s="86">
        <v>96</v>
      </c>
      <c r="J24" s="87"/>
    </row>
    <row r="25" spans="1:10" x14ac:dyDescent="0.25">
      <c r="A25" s="85">
        <v>5</v>
      </c>
      <c r="B25" s="112"/>
      <c r="C25" s="112"/>
      <c r="D25" s="86">
        <v>9.3235560739428802</v>
      </c>
      <c r="E25" s="86">
        <v>0.41781207177814</v>
      </c>
      <c r="F25" s="86">
        <v>239.332734249981</v>
      </c>
      <c r="G25" s="86">
        <v>40.783034257748803</v>
      </c>
      <c r="H25" s="86"/>
      <c r="I25" s="86">
        <v>102.93380500000001</v>
      </c>
      <c r="J25" s="87"/>
    </row>
    <row r="26" spans="1:10" x14ac:dyDescent="0.25">
      <c r="A26" s="85">
        <v>6</v>
      </c>
      <c r="B26" s="112"/>
      <c r="C26" s="112"/>
      <c r="D26" s="86">
        <v>9.9694498912068195</v>
      </c>
      <c r="E26" s="86">
        <v>0.47544902120717802</v>
      </c>
      <c r="F26" s="86">
        <v>237.29001413811901</v>
      </c>
      <c r="G26" s="86">
        <v>43.696108133302303</v>
      </c>
      <c r="H26" s="86">
        <v>144.366112966375</v>
      </c>
      <c r="I26" s="86">
        <v>80.080265999999995</v>
      </c>
      <c r="J26" s="87"/>
    </row>
    <row r="27" spans="1:10" x14ac:dyDescent="0.25">
      <c r="A27" s="88">
        <v>7</v>
      </c>
      <c r="B27" s="111"/>
      <c r="C27" s="111"/>
      <c r="D27" s="89">
        <v>8.1449815526531602</v>
      </c>
      <c r="E27" s="89">
        <v>0.79329102773245996</v>
      </c>
      <c r="F27" s="89">
        <v>985.636111551309</v>
      </c>
      <c r="G27" s="89">
        <v>45.880913539967402</v>
      </c>
      <c r="H27" s="89"/>
      <c r="I27" s="89">
        <v>136.808267</v>
      </c>
      <c r="J27" s="90"/>
    </row>
    <row r="28" spans="1:10" x14ac:dyDescent="0.25">
      <c r="A28" s="88">
        <v>8</v>
      </c>
      <c r="B28" s="111"/>
      <c r="C28" s="111"/>
      <c r="D28" s="89">
        <v>7.0867899162920303</v>
      </c>
      <c r="E28" s="89">
        <v>0.86144192495921701</v>
      </c>
      <c r="F28" s="89">
        <v>989.72155177503305</v>
      </c>
      <c r="G28" s="89">
        <v>46.609182008855697</v>
      </c>
      <c r="H28" s="89"/>
      <c r="I28" s="89">
        <v>154</v>
      </c>
      <c r="J28" s="90"/>
    </row>
    <row r="29" spans="1:10" x14ac:dyDescent="0.25">
      <c r="A29" s="88">
        <v>9</v>
      </c>
      <c r="B29" s="145" t="s">
        <v>111</v>
      </c>
      <c r="C29" s="111"/>
      <c r="D29" s="89"/>
      <c r="E29" s="89">
        <v>0.66931876019575898</v>
      </c>
      <c r="F29" s="89"/>
      <c r="G29" s="89">
        <v>48.248077371242097</v>
      </c>
      <c r="H29" s="89">
        <v>123.68852487333</v>
      </c>
      <c r="I29" s="89">
        <v>168</v>
      </c>
      <c r="J29" s="90"/>
    </row>
    <row r="30" spans="1:10" x14ac:dyDescent="0.25">
      <c r="A30" s="88">
        <v>10</v>
      </c>
      <c r="B30" s="111"/>
      <c r="C30" s="111"/>
      <c r="D30" s="89">
        <v>10.9765724267964</v>
      </c>
      <c r="E30" s="89"/>
      <c r="F30" s="89">
        <v>853.54021098423095</v>
      </c>
      <c r="G30" s="89">
        <v>50.978792822186001</v>
      </c>
      <c r="H30" s="89">
        <v>123.920857323814</v>
      </c>
      <c r="I30" s="89">
        <v>160.68693350000001</v>
      </c>
      <c r="J30" s="90"/>
    </row>
    <row r="31" spans="1:10" x14ac:dyDescent="0.25">
      <c r="A31" s="88">
        <v>11</v>
      </c>
      <c r="B31" s="111"/>
      <c r="C31" s="111"/>
      <c r="D31" s="89">
        <v>7.2874814335329301</v>
      </c>
      <c r="E31" s="89">
        <v>0.93654461663947797</v>
      </c>
      <c r="F31" s="89">
        <v>620.67011823195799</v>
      </c>
      <c r="G31" s="89">
        <v>48.246329526916803</v>
      </c>
      <c r="H31" s="89">
        <v>134.84048249654501</v>
      </c>
      <c r="I31" s="89"/>
      <c r="J31" s="90"/>
    </row>
    <row r="32" spans="1:10" x14ac:dyDescent="0.25">
      <c r="A32" s="88">
        <v>12</v>
      </c>
      <c r="B32" s="111"/>
      <c r="C32" s="111"/>
      <c r="D32" s="89">
        <v>8.1267368692676207</v>
      </c>
      <c r="E32" s="89">
        <v>0.629147553017945</v>
      </c>
      <c r="F32" s="89">
        <v>702.37892270643999</v>
      </c>
      <c r="G32" s="89"/>
      <c r="H32" s="89">
        <v>116.718551358821</v>
      </c>
      <c r="I32" s="89">
        <v>199.260164</v>
      </c>
      <c r="J32" s="90"/>
    </row>
    <row r="33" spans="1:10" x14ac:dyDescent="0.25">
      <c r="A33" s="84">
        <v>13</v>
      </c>
      <c r="B33" s="113"/>
      <c r="C33" s="113"/>
      <c r="D33" s="91">
        <v>6.8131196655089798</v>
      </c>
      <c r="E33" s="91">
        <v>0.54774265905383401</v>
      </c>
      <c r="F33" s="91">
        <v>203.27872427561601</v>
      </c>
      <c r="G33" s="91">
        <v>44.424376602190598</v>
      </c>
      <c r="H33" s="91">
        <v>147.38643482266201</v>
      </c>
      <c r="I33" s="91">
        <v>256</v>
      </c>
      <c r="J33" s="92"/>
    </row>
    <row r="34" spans="1:10" x14ac:dyDescent="0.25">
      <c r="A34" s="84">
        <v>14</v>
      </c>
      <c r="B34" s="113"/>
      <c r="C34" s="113"/>
      <c r="D34" s="91">
        <v>8.5387000255435002</v>
      </c>
      <c r="E34" s="91">
        <v>0.64312014681892304</v>
      </c>
      <c r="F34" s="91">
        <v>245.12044123358999</v>
      </c>
      <c r="G34" s="91">
        <v>46.428571428571402</v>
      </c>
      <c r="H34" s="91">
        <v>137.163807001382</v>
      </c>
      <c r="I34" s="91">
        <v>261.71206100000001</v>
      </c>
      <c r="J34" s="92"/>
    </row>
    <row r="35" spans="1:10" x14ac:dyDescent="0.25">
      <c r="A35" s="84">
        <v>15</v>
      </c>
      <c r="B35" s="114" t="s">
        <v>110</v>
      </c>
      <c r="C35" s="113"/>
      <c r="D35" s="91">
        <v>7.2874814335329301</v>
      </c>
      <c r="E35" s="91">
        <v>0.50164763458401296</v>
      </c>
      <c r="F35" s="91">
        <v>223.67188005903799</v>
      </c>
      <c r="G35" s="91">
        <v>39.448846422745298</v>
      </c>
      <c r="H35" s="91">
        <v>148.31576462459699</v>
      </c>
      <c r="I35" s="91">
        <v>327.02590600000002</v>
      </c>
      <c r="J35" s="92"/>
    </row>
    <row r="36" spans="1:10" x14ac:dyDescent="0.25">
      <c r="A36" s="84">
        <v>16</v>
      </c>
      <c r="B36" s="114"/>
      <c r="C36" s="113"/>
      <c r="D36" s="91">
        <v>8.26</v>
      </c>
      <c r="E36" s="91">
        <v>0.56000000000000005</v>
      </c>
      <c r="F36" s="91">
        <v>253</v>
      </c>
      <c r="G36" s="91">
        <v>47.31</v>
      </c>
      <c r="H36" s="91">
        <v>146.82</v>
      </c>
      <c r="I36" s="91">
        <v>287</v>
      </c>
      <c r="J36" s="92"/>
    </row>
    <row r="37" spans="1:10" x14ac:dyDescent="0.25">
      <c r="A37" s="84">
        <v>17</v>
      </c>
      <c r="B37" s="113"/>
      <c r="C37" s="113"/>
      <c r="D37" s="91">
        <v>8.1449815526531602</v>
      </c>
      <c r="E37" s="91">
        <v>0.67106533442088101</v>
      </c>
      <c r="F37" s="91">
        <v>254.31268173696901</v>
      </c>
      <c r="G37" s="91">
        <v>56.440806338848702</v>
      </c>
      <c r="H37" s="91">
        <v>143.43678316443999</v>
      </c>
      <c r="I37" s="91">
        <v>343.34385600000002</v>
      </c>
      <c r="J37" s="92"/>
    </row>
    <row r="38" spans="1:10" x14ac:dyDescent="0.25">
      <c r="A38" s="84">
        <v>18</v>
      </c>
      <c r="B38" s="110"/>
      <c r="C38" s="110"/>
      <c r="D38" s="81">
        <v>10.9218383766398</v>
      </c>
      <c r="E38" s="81">
        <v>0.646613295269168</v>
      </c>
      <c r="F38" s="81">
        <v>683.31353499572799</v>
      </c>
      <c r="G38" s="81">
        <v>56.222325798182197</v>
      </c>
      <c r="H38" s="81">
        <v>130.648793758637</v>
      </c>
      <c r="I38" s="81"/>
      <c r="J38" s="70"/>
    </row>
    <row r="39" spans="1:10" x14ac:dyDescent="0.25">
      <c r="A39" s="84">
        <v>19</v>
      </c>
      <c r="B39" s="110"/>
      <c r="C39" s="110"/>
      <c r="D39" s="81">
        <v>8.1194069704974705</v>
      </c>
      <c r="E39" s="81">
        <v>0.73085962479609001</v>
      </c>
      <c r="F39" s="81">
        <v>498.106911520236</v>
      </c>
      <c r="G39" s="81">
        <v>56.222325798182197</v>
      </c>
      <c r="H39" s="81">
        <v>122.062197719945</v>
      </c>
      <c r="I39" s="81">
        <v>327.43175250000002</v>
      </c>
      <c r="J39" s="70"/>
    </row>
    <row r="40" spans="1:10" x14ac:dyDescent="0.25">
      <c r="A40" s="84">
        <v>20</v>
      </c>
      <c r="B40" s="143" t="s">
        <v>112</v>
      </c>
      <c r="C40" s="110"/>
      <c r="D40" s="81">
        <v>9.5945376603420094</v>
      </c>
      <c r="E40" s="81">
        <v>0.68288058727569301</v>
      </c>
      <c r="F40" s="81">
        <v>646.54457298221098</v>
      </c>
      <c r="G40" s="81">
        <v>56.222325798182197</v>
      </c>
      <c r="H40" s="81">
        <v>106.49592353753999</v>
      </c>
      <c r="I40" s="81">
        <v>302.52795850000001</v>
      </c>
      <c r="J40" s="70"/>
    </row>
    <row r="41" spans="1:10" x14ac:dyDescent="0.25">
      <c r="A41" s="84">
        <v>21</v>
      </c>
      <c r="B41" s="110"/>
      <c r="C41" s="110"/>
      <c r="D41" s="81">
        <v>11.0276415275679</v>
      </c>
      <c r="E41" s="81"/>
      <c r="F41" s="81">
        <v>444.221996426629</v>
      </c>
      <c r="G41" s="81">
        <v>56.222325798182197</v>
      </c>
      <c r="H41" s="81">
        <v>117.880213611239</v>
      </c>
      <c r="I41" s="81">
        <v>281.91708649999998</v>
      </c>
      <c r="J41" s="70"/>
    </row>
    <row r="42" spans="1:10" x14ac:dyDescent="0.25">
      <c r="A42" s="84">
        <v>22</v>
      </c>
      <c r="B42" s="110"/>
      <c r="C42" s="110"/>
      <c r="D42" s="81">
        <v>8.9240455459235406</v>
      </c>
      <c r="E42" s="81">
        <v>0.88894184339314897</v>
      </c>
      <c r="F42" s="81">
        <v>759.57508583857702</v>
      </c>
      <c r="G42" s="81">
        <v>55.931018410626898</v>
      </c>
      <c r="H42" s="81">
        <v>123.223859972363</v>
      </c>
      <c r="I42" s="81"/>
      <c r="J42" s="70"/>
    </row>
    <row r="43" spans="1:10" x14ac:dyDescent="0.25">
      <c r="A43" s="84">
        <v>23</v>
      </c>
      <c r="B43" s="110"/>
      <c r="C43" s="110"/>
      <c r="D43" s="81"/>
      <c r="E43" s="81">
        <v>0.68329135399673702</v>
      </c>
      <c r="F43" s="81">
        <v>513.08685900722401</v>
      </c>
      <c r="G43" s="81">
        <v>55.931018410626898</v>
      </c>
      <c r="H43" s="81">
        <v>100.91994472593299</v>
      </c>
      <c r="I43" s="81">
        <v>265.38570199999998</v>
      </c>
      <c r="J43" s="70"/>
    </row>
  </sheetData>
  <mergeCells count="43">
    <mergeCell ref="B42:C42"/>
    <mergeCell ref="B43:C43"/>
    <mergeCell ref="B39:C39"/>
    <mergeCell ref="B40:C40"/>
    <mergeCell ref="B41:C41"/>
    <mergeCell ref="B37:C37"/>
    <mergeCell ref="B38:C38"/>
    <mergeCell ref="B36:C36"/>
    <mergeCell ref="B33:C33"/>
    <mergeCell ref="B34:C34"/>
    <mergeCell ref="B35:C35"/>
    <mergeCell ref="B31:C31"/>
    <mergeCell ref="B32:C32"/>
    <mergeCell ref="B22:C22"/>
    <mergeCell ref="B23:C23"/>
    <mergeCell ref="B24:C24"/>
    <mergeCell ref="B25:C25"/>
    <mergeCell ref="B26:C26"/>
    <mergeCell ref="B28:C28"/>
    <mergeCell ref="B29:C29"/>
    <mergeCell ref="B30:C30"/>
    <mergeCell ref="B20:C20"/>
    <mergeCell ref="B27:C27"/>
    <mergeCell ref="B21:C21"/>
    <mergeCell ref="B17:C17"/>
    <mergeCell ref="B18:C18"/>
    <mergeCell ref="B19:C19"/>
    <mergeCell ref="B14:C14"/>
    <mergeCell ref="B15:C15"/>
    <mergeCell ref="B16:C16"/>
    <mergeCell ref="B11:C11"/>
    <mergeCell ref="B12:C12"/>
    <mergeCell ref="B13:C13"/>
    <mergeCell ref="B10:C10"/>
    <mergeCell ref="B8:C8"/>
    <mergeCell ref="B1:C1"/>
    <mergeCell ref="B2:C2"/>
    <mergeCell ref="B3:C3"/>
    <mergeCell ref="B4:C4"/>
    <mergeCell ref="B5:C5"/>
    <mergeCell ref="B6:C6"/>
    <mergeCell ref="B7:C7"/>
    <mergeCell ref="B9:C9"/>
  </mergeCells>
  <phoneticPr fontId="13" type="noConversion"/>
  <hyperlinks>
    <hyperlink ref="I1" r:id="rId1" display="javascript:;" xr:uid="{3B8EFF71-36D0-4792-998B-FD8B4D06A552}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ER49"/>
  <sheetViews>
    <sheetView topLeftCell="A25" workbookViewId="0">
      <selection activeCell="G51" sqref="G51"/>
    </sheetView>
  </sheetViews>
  <sheetFormatPr defaultColWidth="9" defaultRowHeight="13.8" x14ac:dyDescent="0.25"/>
  <cols>
    <col min="1" max="1" width="13.109375" style="6" customWidth="1"/>
    <col min="2" max="2" width="12.6640625" style="6" customWidth="1"/>
    <col min="3" max="3" width="17.6640625" style="6" customWidth="1"/>
    <col min="4" max="4" width="19" style="6" customWidth="1"/>
    <col min="5" max="5" width="11.6640625" style="6" customWidth="1"/>
    <col min="6" max="16372" width="9" style="6"/>
    <col min="16373" max="16384" width="9" style="1"/>
  </cols>
  <sheetData>
    <row r="1" spans="1:6" s="6" customFormat="1" ht="45.6" customHeight="1" x14ac:dyDescent="0.25">
      <c r="A1" s="7" t="s">
        <v>140</v>
      </c>
      <c r="B1" s="7" t="s">
        <v>141</v>
      </c>
      <c r="C1" s="7" t="s">
        <v>142</v>
      </c>
      <c r="D1" s="7" t="s">
        <v>143</v>
      </c>
      <c r="E1" s="7" t="s">
        <v>144</v>
      </c>
    </row>
    <row r="2" spans="1:6" s="6" customFormat="1" ht="19.05" customHeight="1" x14ac:dyDescent="0.25">
      <c r="A2" s="151" t="s">
        <v>145</v>
      </c>
      <c r="B2" s="8">
        <v>1</v>
      </c>
      <c r="C2" s="9" t="s">
        <v>40</v>
      </c>
      <c r="D2" s="8" t="s">
        <v>41</v>
      </c>
      <c r="E2" s="10">
        <v>0.82</v>
      </c>
    </row>
    <row r="3" spans="1:6" s="6" customFormat="1" ht="19.05" customHeight="1" x14ac:dyDescent="0.25">
      <c r="A3" s="115"/>
      <c r="B3" s="8">
        <v>2</v>
      </c>
      <c r="C3" s="9" t="s">
        <v>40</v>
      </c>
      <c r="D3" s="8" t="s">
        <v>42</v>
      </c>
      <c r="E3" s="10">
        <v>0.88070999612553302</v>
      </c>
    </row>
    <row r="4" spans="1:6" s="6" customFormat="1" ht="19.05" customHeight="1" x14ac:dyDescent="0.25">
      <c r="A4" s="115"/>
      <c r="B4" s="8">
        <v>3</v>
      </c>
      <c r="C4" s="9" t="s">
        <v>40</v>
      </c>
      <c r="D4" s="8" t="s">
        <v>43</v>
      </c>
      <c r="E4" s="10">
        <v>0.93990689191783405</v>
      </c>
    </row>
    <row r="5" spans="1:6" s="6" customFormat="1" ht="19.05" customHeight="1" x14ac:dyDescent="0.25">
      <c r="A5" s="115"/>
      <c r="B5" s="8">
        <v>4</v>
      </c>
      <c r="C5" s="9" t="s">
        <v>40</v>
      </c>
      <c r="D5" s="8" t="s">
        <v>44</v>
      </c>
      <c r="E5" s="10">
        <v>0.79682624400589197</v>
      </c>
    </row>
    <row r="6" spans="1:6" s="6" customFormat="1" ht="19.05" customHeight="1" x14ac:dyDescent="0.25">
      <c r="A6" s="115"/>
      <c r="B6" s="8">
        <v>5</v>
      </c>
      <c r="C6" s="9" t="s">
        <v>40</v>
      </c>
      <c r="D6" s="8" t="s">
        <v>45</v>
      </c>
      <c r="E6" s="10">
        <v>0.96419807616804099</v>
      </c>
    </row>
    <row r="7" spans="1:6" s="6" customFormat="1" ht="18" customHeight="1" x14ac:dyDescent="0.25">
      <c r="A7" s="115"/>
      <c r="B7" s="8">
        <v>6</v>
      </c>
      <c r="C7" s="9" t="s">
        <v>40</v>
      </c>
      <c r="D7" s="8" t="s">
        <v>46</v>
      </c>
      <c r="E7" s="10">
        <v>1.0763081973736599</v>
      </c>
      <c r="F7" s="68"/>
    </row>
    <row r="8" spans="1:6" s="6" customFormat="1" ht="19.05" customHeight="1" x14ac:dyDescent="0.25">
      <c r="A8" s="151" t="s">
        <v>146</v>
      </c>
      <c r="B8" s="8">
        <v>7</v>
      </c>
      <c r="C8" s="9" t="s">
        <v>40</v>
      </c>
      <c r="D8" s="8" t="s">
        <v>47</v>
      </c>
      <c r="E8" s="10">
        <v>0.70690730837789695</v>
      </c>
    </row>
    <row r="9" spans="1:6" s="6" customFormat="1" ht="19.05" customHeight="1" x14ac:dyDescent="0.25">
      <c r="A9" s="115"/>
      <c r="B9" s="8">
        <v>8</v>
      </c>
      <c r="C9" s="9" t="s">
        <v>40</v>
      </c>
      <c r="D9" s="8" t="s">
        <v>48</v>
      </c>
      <c r="E9" s="10">
        <v>0.759738762965809</v>
      </c>
    </row>
    <row r="10" spans="1:6" s="6" customFormat="1" ht="19.05" customHeight="1" x14ac:dyDescent="0.25">
      <c r="A10" s="115"/>
      <c r="B10" s="8">
        <v>9</v>
      </c>
      <c r="C10" s="9" t="s">
        <v>40</v>
      </c>
      <c r="D10" s="8" t="s">
        <v>49</v>
      </c>
      <c r="E10" s="10">
        <v>0.52995710200190704</v>
      </c>
    </row>
    <row r="11" spans="1:6" s="6" customFormat="1" ht="19.05" customHeight="1" x14ac:dyDescent="0.25">
      <c r="A11" s="115"/>
      <c r="B11" s="8">
        <v>10</v>
      </c>
      <c r="C11" s="9" t="s">
        <v>40</v>
      </c>
      <c r="D11" s="8" t="s">
        <v>50</v>
      </c>
      <c r="E11" s="10">
        <v>0.83576652735562296</v>
      </c>
    </row>
    <row r="12" spans="1:6" s="6" customFormat="1" ht="19.05" customHeight="1" x14ac:dyDescent="0.25">
      <c r="A12" s="115"/>
      <c r="B12" s="8">
        <v>11</v>
      </c>
      <c r="C12" s="9" t="s">
        <v>40</v>
      </c>
      <c r="D12" s="8" t="s">
        <v>51</v>
      </c>
      <c r="E12" s="10">
        <v>0.65321802045218502</v>
      </c>
    </row>
    <row r="13" spans="1:6" s="6" customFormat="1" ht="19.05" customHeight="1" x14ac:dyDescent="0.25">
      <c r="A13" s="115"/>
      <c r="B13" s="8">
        <v>12</v>
      </c>
      <c r="C13" s="9" t="s">
        <v>40</v>
      </c>
      <c r="D13" s="8" t="s">
        <v>52</v>
      </c>
      <c r="E13" s="10">
        <v>0.84865740740740703</v>
      </c>
      <c r="F13" s="68"/>
    </row>
    <row r="14" spans="1:6" s="6" customFormat="1" ht="19.05" customHeight="1" x14ac:dyDescent="0.25">
      <c r="A14" s="152" t="s">
        <v>148</v>
      </c>
      <c r="B14" s="8">
        <v>13</v>
      </c>
      <c r="C14" s="9" t="s">
        <v>40</v>
      </c>
      <c r="D14" s="8" t="s">
        <v>53</v>
      </c>
      <c r="E14" s="10">
        <v>0.70350513428120098</v>
      </c>
    </row>
    <row r="15" spans="1:6" s="6" customFormat="1" ht="19.05" customHeight="1" x14ac:dyDescent="0.25">
      <c r="A15" s="115"/>
      <c r="B15" s="8">
        <v>14</v>
      </c>
      <c r="C15" s="9" t="s">
        <v>40</v>
      </c>
      <c r="D15" s="8" t="s">
        <v>54</v>
      </c>
      <c r="E15" s="10">
        <v>0.74819357492715799</v>
      </c>
    </row>
    <row r="16" spans="1:6" s="6" customFormat="1" ht="19.05" customHeight="1" x14ac:dyDescent="0.25">
      <c r="A16" s="115"/>
      <c r="B16" s="8">
        <v>15</v>
      </c>
      <c r="C16" s="9" t="s">
        <v>40</v>
      </c>
      <c r="D16" s="8" t="s">
        <v>55</v>
      </c>
      <c r="E16" s="10">
        <v>0.65</v>
      </c>
    </row>
    <row r="17" spans="1:6" s="6" customFormat="1" ht="19.05" customHeight="1" x14ac:dyDescent="0.25">
      <c r="A17" s="115"/>
      <c r="B17" s="8">
        <v>16</v>
      </c>
      <c r="C17" s="9" t="s">
        <v>40</v>
      </c>
      <c r="D17" s="8" t="s">
        <v>56</v>
      </c>
      <c r="E17" s="10">
        <v>0.49018340348767298</v>
      </c>
    </row>
    <row r="18" spans="1:6" s="6" customFormat="1" ht="19.05" customHeight="1" x14ac:dyDescent="0.25">
      <c r="A18" s="115"/>
      <c r="B18" s="8">
        <v>17</v>
      </c>
      <c r="C18" s="9" t="s">
        <v>40</v>
      </c>
      <c r="D18" s="8" t="s">
        <v>57</v>
      </c>
      <c r="E18" s="10">
        <v>0.61088677751385601</v>
      </c>
      <c r="F18" s="68"/>
    </row>
    <row r="19" spans="1:6" s="6" customFormat="1" ht="19.05" customHeight="1" x14ac:dyDescent="0.25">
      <c r="A19" s="115"/>
      <c r="B19" s="8">
        <v>18</v>
      </c>
      <c r="C19" s="9" t="s">
        <v>40</v>
      </c>
      <c r="D19" s="8" t="s">
        <v>58</v>
      </c>
      <c r="E19" s="10">
        <v>0.57074436240271398</v>
      </c>
    </row>
    <row r="20" spans="1:6" s="6" customFormat="1" ht="19.05" customHeight="1" x14ac:dyDescent="0.25">
      <c r="A20" s="151" t="s">
        <v>147</v>
      </c>
      <c r="B20" s="8">
        <v>19</v>
      </c>
      <c r="C20" s="9" t="s">
        <v>40</v>
      </c>
      <c r="D20" s="8" t="s">
        <v>59</v>
      </c>
      <c r="E20" s="10">
        <v>0.56308453038008599</v>
      </c>
    </row>
    <row r="21" spans="1:6" s="6" customFormat="1" ht="19.05" customHeight="1" x14ac:dyDescent="0.25">
      <c r="A21" s="115"/>
      <c r="B21" s="8">
        <v>20</v>
      </c>
      <c r="C21" s="9" t="s">
        <v>40</v>
      </c>
      <c r="D21" s="8" t="s">
        <v>60</v>
      </c>
      <c r="E21" s="10">
        <v>0.65906144025533597</v>
      </c>
    </row>
    <row r="22" spans="1:6" s="6" customFormat="1" ht="19.05" customHeight="1" x14ac:dyDescent="0.25">
      <c r="A22" s="115"/>
      <c r="B22" s="8">
        <v>21</v>
      </c>
      <c r="C22" s="9" t="s">
        <v>40</v>
      </c>
      <c r="D22" s="8" t="s">
        <v>61</v>
      </c>
      <c r="E22" s="10">
        <v>0.60381539980256704</v>
      </c>
    </row>
    <row r="23" spans="1:6" s="6" customFormat="1" ht="19.05" customHeight="1" x14ac:dyDescent="0.25">
      <c r="A23" s="115"/>
      <c r="B23" s="8">
        <v>22</v>
      </c>
      <c r="C23" s="9" t="s">
        <v>40</v>
      </c>
      <c r="D23" s="8" t="s">
        <v>62</v>
      </c>
      <c r="E23" s="10">
        <v>0.60216508125247703</v>
      </c>
      <c r="F23" s="68"/>
    </row>
    <row r="24" spans="1:6" s="6" customFormat="1" ht="19.05" customHeight="1" x14ac:dyDescent="0.25">
      <c r="A24" s="115"/>
      <c r="B24" s="8">
        <v>23</v>
      </c>
      <c r="C24" s="9" t="s">
        <v>40</v>
      </c>
      <c r="D24" s="8" t="s">
        <v>63</v>
      </c>
      <c r="E24" s="10">
        <v>0.68439571150097001</v>
      </c>
    </row>
    <row r="25" spans="1:6" s="6" customFormat="1" ht="19.05" customHeight="1" x14ac:dyDescent="0.25">
      <c r="A25" s="116"/>
      <c r="B25" s="8">
        <v>24</v>
      </c>
      <c r="C25" s="9" t="s">
        <v>40</v>
      </c>
      <c r="D25" s="8" t="s">
        <v>64</v>
      </c>
      <c r="E25" s="10">
        <v>0.73517519607843096</v>
      </c>
    </row>
    <row r="26" spans="1:6" s="6" customFormat="1" ht="19.05" customHeight="1" x14ac:dyDescent="0.25">
      <c r="A26" s="151" t="s">
        <v>149</v>
      </c>
      <c r="B26" s="8">
        <v>25</v>
      </c>
      <c r="C26" s="9" t="s">
        <v>65</v>
      </c>
      <c r="D26" s="11" t="s">
        <v>66</v>
      </c>
      <c r="E26" s="12">
        <v>7.1059499999999998E-2</v>
      </c>
    </row>
    <row r="27" spans="1:6" s="6" customFormat="1" ht="19.05" customHeight="1" x14ac:dyDescent="0.25">
      <c r="A27" s="115"/>
      <c r="B27" s="8">
        <v>26</v>
      </c>
      <c r="C27" s="9" t="s">
        <v>65</v>
      </c>
      <c r="D27" s="11" t="s">
        <v>67</v>
      </c>
      <c r="E27" s="12">
        <v>7.4999999999999997E-2</v>
      </c>
    </row>
    <row r="28" spans="1:6" s="6" customFormat="1" ht="19.05" customHeight="1" x14ac:dyDescent="0.25">
      <c r="A28" s="115"/>
      <c r="B28" s="8">
        <v>27</v>
      </c>
      <c r="C28" s="9" t="s">
        <v>65</v>
      </c>
      <c r="D28" s="11" t="s">
        <v>68</v>
      </c>
      <c r="E28" s="12">
        <v>7.2071999999999997E-2</v>
      </c>
    </row>
    <row r="29" spans="1:6" s="6" customFormat="1" ht="19.05" customHeight="1" x14ac:dyDescent="0.25">
      <c r="A29" s="115"/>
      <c r="B29" s="8">
        <v>28</v>
      </c>
      <c r="C29" s="9" t="s">
        <v>65</v>
      </c>
      <c r="D29" s="11" t="s">
        <v>69</v>
      </c>
      <c r="E29" s="12">
        <v>8.2000000000000003E-2</v>
      </c>
    </row>
    <row r="30" spans="1:6" s="6" customFormat="1" ht="19.05" customHeight="1" x14ac:dyDescent="0.25">
      <c r="A30" s="115"/>
      <c r="B30" s="8">
        <v>29</v>
      </c>
      <c r="C30" s="9" t="s">
        <v>65</v>
      </c>
      <c r="D30" s="11" t="s">
        <v>70</v>
      </c>
      <c r="E30" s="12">
        <v>7.26165E-2</v>
      </c>
    </row>
    <row r="31" spans="1:6" s="6" customFormat="1" ht="19.05" customHeight="1" x14ac:dyDescent="0.25">
      <c r="A31" s="116"/>
      <c r="B31" s="8">
        <v>30</v>
      </c>
      <c r="C31" s="9" t="s">
        <v>65</v>
      </c>
      <c r="D31" s="11" t="s">
        <v>71</v>
      </c>
      <c r="E31" s="12">
        <v>8.4555000000000005E-2</v>
      </c>
      <c r="F31" s="69"/>
    </row>
    <row r="32" spans="1:6" s="6" customFormat="1" ht="19.05" customHeight="1" x14ac:dyDescent="0.25">
      <c r="A32" s="151" t="s">
        <v>150</v>
      </c>
      <c r="B32" s="8">
        <v>31</v>
      </c>
      <c r="C32" s="9" t="s">
        <v>65</v>
      </c>
      <c r="D32" s="11" t="s">
        <v>72</v>
      </c>
      <c r="E32" s="12">
        <v>5.4931500000000001E-2</v>
      </c>
    </row>
    <row r="33" spans="1:6" s="6" customFormat="1" ht="19.05" customHeight="1" x14ac:dyDescent="0.25">
      <c r="A33" s="115"/>
      <c r="B33" s="8">
        <v>32</v>
      </c>
      <c r="C33" s="9" t="s">
        <v>65</v>
      </c>
      <c r="D33" s="11" t="s">
        <v>73</v>
      </c>
      <c r="E33" s="12">
        <v>4.7542500000000001E-2</v>
      </c>
    </row>
    <row r="34" spans="1:6" s="6" customFormat="1" ht="19.05" customHeight="1" x14ac:dyDescent="0.25">
      <c r="A34" s="115"/>
      <c r="B34" s="8">
        <v>33</v>
      </c>
      <c r="C34" s="9" t="s">
        <v>65</v>
      </c>
      <c r="D34" s="11" t="s">
        <v>74</v>
      </c>
      <c r="E34" s="12">
        <v>4.9072499999999998E-2</v>
      </c>
    </row>
    <row r="35" spans="1:6" s="6" customFormat="1" ht="19.05" customHeight="1" x14ac:dyDescent="0.25">
      <c r="A35" s="115"/>
      <c r="B35" s="8">
        <v>34</v>
      </c>
      <c r="C35" s="9" t="s">
        <v>65</v>
      </c>
      <c r="D35" s="11" t="s">
        <v>75</v>
      </c>
      <c r="E35" s="12">
        <v>5.34105E-2</v>
      </c>
    </row>
    <row r="36" spans="1:6" s="6" customFormat="1" ht="19.05" customHeight="1" x14ac:dyDescent="0.25">
      <c r="A36" s="115"/>
      <c r="B36" s="8">
        <v>35</v>
      </c>
      <c r="C36" s="9" t="s">
        <v>65</v>
      </c>
      <c r="D36" s="11" t="s">
        <v>76</v>
      </c>
      <c r="E36" s="12">
        <v>6.8620500000000001E-2</v>
      </c>
    </row>
    <row r="37" spans="1:6" s="6" customFormat="1" ht="19.05" customHeight="1" x14ac:dyDescent="0.25">
      <c r="A37" s="116"/>
      <c r="B37" s="8">
        <v>36</v>
      </c>
      <c r="C37" s="9" t="s">
        <v>65</v>
      </c>
      <c r="D37" s="11" t="s">
        <v>77</v>
      </c>
      <c r="E37" s="12">
        <v>5.5E-2</v>
      </c>
      <c r="F37" s="69"/>
    </row>
    <row r="38" spans="1:6" s="6" customFormat="1" ht="19.05" customHeight="1" x14ac:dyDescent="0.25">
      <c r="A38" s="151" t="s">
        <v>151</v>
      </c>
      <c r="B38" s="8">
        <v>37</v>
      </c>
      <c r="C38" s="9" t="s">
        <v>65</v>
      </c>
      <c r="D38" s="11" t="s">
        <v>78</v>
      </c>
      <c r="E38" s="12">
        <v>6.1702E-2</v>
      </c>
    </row>
    <row r="39" spans="1:6" s="6" customFormat="1" ht="19.05" customHeight="1" x14ac:dyDescent="0.25">
      <c r="A39" s="115"/>
      <c r="B39" s="8">
        <v>38</v>
      </c>
      <c r="C39" s="9" t="s">
        <v>65</v>
      </c>
      <c r="D39" s="11" t="s">
        <v>79</v>
      </c>
      <c r="E39" s="10">
        <v>0.06</v>
      </c>
    </row>
    <row r="40" spans="1:6" s="6" customFormat="1" ht="19.05" customHeight="1" x14ac:dyDescent="0.25">
      <c r="A40" s="115"/>
      <c r="B40" s="8">
        <v>39</v>
      </c>
      <c r="C40" s="9" t="s">
        <v>65</v>
      </c>
      <c r="D40" s="11" t="s">
        <v>80</v>
      </c>
      <c r="E40" s="12">
        <v>6.73155E-2</v>
      </c>
    </row>
    <row r="41" spans="1:6" s="6" customFormat="1" ht="19.05" customHeight="1" x14ac:dyDescent="0.25">
      <c r="A41" s="115"/>
      <c r="B41" s="8">
        <v>40</v>
      </c>
      <c r="C41" s="9" t="s">
        <v>65</v>
      </c>
      <c r="D41" s="11" t="s">
        <v>81</v>
      </c>
      <c r="E41" s="12">
        <v>6.0005000000000003E-2</v>
      </c>
    </row>
    <row r="42" spans="1:6" s="6" customFormat="1" ht="19.05" customHeight="1" x14ac:dyDescent="0.25">
      <c r="A42" s="115"/>
      <c r="B42" s="8">
        <v>41</v>
      </c>
      <c r="C42" s="9" t="s">
        <v>65</v>
      </c>
      <c r="D42" s="11" t="s">
        <v>82</v>
      </c>
      <c r="E42" s="12">
        <v>6.8502499999999994E-2</v>
      </c>
    </row>
    <row r="43" spans="1:6" s="6" customFormat="1" ht="19.05" customHeight="1" x14ac:dyDescent="0.25">
      <c r="A43" s="116"/>
      <c r="B43" s="8">
        <v>42</v>
      </c>
      <c r="C43" s="9" t="s">
        <v>65</v>
      </c>
      <c r="D43" s="11" t="s">
        <v>83</v>
      </c>
      <c r="E43" s="12">
        <v>6.0768000000000003E-2</v>
      </c>
      <c r="F43" s="69"/>
    </row>
    <row r="44" spans="1:6" s="6" customFormat="1" ht="19.05" customHeight="1" x14ac:dyDescent="0.25">
      <c r="A44" s="151" t="s">
        <v>152</v>
      </c>
      <c r="B44" s="8">
        <v>43</v>
      </c>
      <c r="C44" s="9" t="s">
        <v>65</v>
      </c>
      <c r="D44" s="11" t="s">
        <v>84</v>
      </c>
      <c r="E44" s="12">
        <v>6.0852499999999997E-2</v>
      </c>
    </row>
    <row r="45" spans="1:6" s="6" customFormat="1" ht="19.05" customHeight="1" x14ac:dyDescent="0.25">
      <c r="A45" s="115"/>
      <c r="B45" s="8">
        <v>44</v>
      </c>
      <c r="C45" s="9" t="s">
        <v>65</v>
      </c>
      <c r="D45" s="11" t="s">
        <v>85</v>
      </c>
      <c r="E45" s="12">
        <v>6.2865000000000004E-2</v>
      </c>
    </row>
    <row r="46" spans="1:6" s="6" customFormat="1" ht="19.05" customHeight="1" x14ac:dyDescent="0.25">
      <c r="A46" s="115"/>
      <c r="B46" s="8">
        <v>45</v>
      </c>
      <c r="C46" s="9" t="s">
        <v>65</v>
      </c>
      <c r="D46" s="11" t="s">
        <v>86</v>
      </c>
      <c r="E46" s="10">
        <v>6.5000000000000002E-2</v>
      </c>
    </row>
    <row r="47" spans="1:6" s="6" customFormat="1" ht="19.05" customHeight="1" x14ac:dyDescent="0.25">
      <c r="A47" s="115"/>
      <c r="B47" s="8">
        <v>46</v>
      </c>
      <c r="C47" s="9" t="s">
        <v>65</v>
      </c>
      <c r="D47" s="11" t="s">
        <v>87</v>
      </c>
      <c r="E47" s="12">
        <v>6.0978499999999998E-2</v>
      </c>
    </row>
    <row r="48" spans="1:6" s="6" customFormat="1" ht="19.05" customHeight="1" x14ac:dyDescent="0.25">
      <c r="A48" s="115"/>
      <c r="B48" s="8">
        <v>47</v>
      </c>
      <c r="C48" s="9" t="s">
        <v>65</v>
      </c>
      <c r="D48" s="11" t="s">
        <v>88</v>
      </c>
      <c r="E48" s="12">
        <v>5.5690000000000003E-2</v>
      </c>
    </row>
    <row r="49" spans="1:6" s="6" customFormat="1" ht="19.05" customHeight="1" x14ac:dyDescent="0.25">
      <c r="A49" s="116"/>
      <c r="B49" s="8">
        <v>48</v>
      </c>
      <c r="C49" s="9" t="s">
        <v>65</v>
      </c>
      <c r="D49" s="11" t="s">
        <v>89</v>
      </c>
      <c r="E49" s="12">
        <v>5.9677000000000001E-2</v>
      </c>
      <c r="F49" s="69"/>
    </row>
  </sheetData>
  <mergeCells count="8">
    <mergeCell ref="A32:A37"/>
    <mergeCell ref="A38:A43"/>
    <mergeCell ref="A44:A49"/>
    <mergeCell ref="A2:A7"/>
    <mergeCell ref="A8:A13"/>
    <mergeCell ref="A14:A19"/>
    <mergeCell ref="A20:A25"/>
    <mergeCell ref="A26:A31"/>
  </mergeCells>
  <phoneticPr fontId="14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soil biochemical properties</vt:lpstr>
      <vt:lpstr> soil available Cd</vt:lpstr>
      <vt:lpstr>human health risk</vt:lpstr>
      <vt:lpstr>enzyme activities</vt:lpstr>
      <vt:lpstr>Cd content in crops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xxw</dc:creator>
  <cp:lastModifiedBy>Wu Bin</cp:lastModifiedBy>
  <dcterms:created xsi:type="dcterms:W3CDTF">2015-06-05T18:19:00Z</dcterms:created>
  <dcterms:modified xsi:type="dcterms:W3CDTF">2021-12-23T05:04:41Z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