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W1 Würzburg\Projekte\Peru\Eigene Publikationen\Leceta et al_Terrace Soils Andean Highlands\Revision\"/>
    </mc:Choice>
  </mc:AlternateContent>
  <xr:revisionPtr revIDLastSave="0" documentId="13_ncr:1_{94613C3C-ADB9-4079-B0D5-6CAE04BAED17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Supplementary Table S1" sheetId="6" r:id="rId1"/>
    <sheet name="Supplementary Table S2" sheetId="11" r:id="rId2"/>
    <sheet name="Supplementary Table S3" sheetId="4" r:id="rId3"/>
    <sheet name="Supplementary Table S4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35" i="6" l="1"/>
  <c r="W35" i="6"/>
  <c r="AY34" i="6"/>
  <c r="W34" i="6"/>
  <c r="M34" i="6"/>
  <c r="AY33" i="6"/>
  <c r="W33" i="6"/>
  <c r="M33" i="6"/>
  <c r="AY32" i="6"/>
  <c r="W32" i="6"/>
  <c r="M32" i="6"/>
  <c r="AY31" i="6"/>
  <c r="AY30" i="6"/>
  <c r="AY29" i="6"/>
  <c r="AY28" i="6"/>
  <c r="AY27" i="6"/>
  <c r="AY26" i="6"/>
  <c r="W26" i="6"/>
  <c r="M26" i="6"/>
  <c r="I26" i="6"/>
  <c r="AY25" i="6"/>
  <c r="W25" i="6"/>
  <c r="I25" i="6"/>
  <c r="AY24" i="6"/>
  <c r="W24" i="6"/>
  <c r="M24" i="6"/>
  <c r="I24" i="6"/>
  <c r="AY23" i="6"/>
  <c r="W23" i="6"/>
  <c r="M23" i="6"/>
  <c r="I23" i="6"/>
  <c r="AY18" i="6"/>
  <c r="W18" i="6"/>
  <c r="M18" i="6"/>
  <c r="I18" i="6"/>
  <c r="AY17" i="6"/>
  <c r="W17" i="6"/>
  <c r="M17" i="6"/>
  <c r="I17" i="6"/>
  <c r="AY16" i="6"/>
  <c r="W16" i="6"/>
  <c r="M16" i="6"/>
  <c r="I16" i="6"/>
  <c r="W15" i="6"/>
  <c r="W14" i="6"/>
  <c r="M14" i="6"/>
  <c r="W13" i="6"/>
  <c r="M13" i="6"/>
  <c r="W12" i="6"/>
  <c r="M12" i="6"/>
  <c r="AY11" i="6"/>
  <c r="W11" i="6"/>
  <c r="AY10" i="6"/>
  <c r="W10" i="6"/>
  <c r="M10" i="6"/>
  <c r="AY9" i="6"/>
  <c r="W9" i="6"/>
  <c r="M9" i="6"/>
  <c r="AY8" i="6"/>
  <c r="W8" i="6"/>
  <c r="M8" i="6"/>
  <c r="AY7" i="6"/>
  <c r="W7" i="6"/>
  <c r="M7" i="6"/>
  <c r="AY6" i="6"/>
  <c r="W6" i="6"/>
  <c r="AY5" i="6"/>
  <c r="W5" i="6"/>
  <c r="M5" i="6"/>
  <c r="AY4" i="6"/>
  <c r="W4" i="6"/>
  <c r="M4" i="6"/>
</calcChain>
</file>

<file path=xl/sharedStrings.xml><?xml version="1.0" encoding="utf-8"?>
<sst xmlns="http://schemas.openxmlformats.org/spreadsheetml/2006/main" count="502" uniqueCount="237">
  <si>
    <r>
      <t>Supplementary Table S1:</t>
    </r>
    <r>
      <rPr>
        <sz val="12"/>
        <rFont val="Times New Roman"/>
        <family val="1"/>
      </rPr>
      <t xml:space="preserve"> Pedochemical analysis</t>
    </r>
  </si>
  <si>
    <t>Sample context</t>
  </si>
  <si>
    <t>Sample ID</t>
  </si>
  <si>
    <t>Horizon</t>
  </si>
  <si>
    <t>Depth [cm]</t>
  </si>
  <si>
    <t>Munsell color (moist)</t>
  </si>
  <si>
    <t>Particle size &gt;2mm [%]</t>
  </si>
  <si>
    <t>Sand 0.063-2mm [%]</t>
  </si>
  <si>
    <t>Silt 2-63μm [%]</t>
  </si>
  <si>
    <t>Clay &lt;2μm [%]</t>
  </si>
  <si>
    <t>Soil textural class</t>
  </si>
  <si>
    <t>Bulk density [g/cm³]</t>
  </si>
  <si>
    <t>Packing density (PD)</t>
  </si>
  <si>
    <t>promoting root growth &lt;</t>
  </si>
  <si>
    <t>affecting root growth</t>
  </si>
  <si>
    <t>&gt; restricting root growth</t>
  </si>
  <si>
    <t>Soil porosity [%]</t>
  </si>
  <si>
    <t>pH (KCl)</t>
  </si>
  <si>
    <t>N [%]</t>
  </si>
  <si>
    <t>C [%]</t>
  </si>
  <si>
    <t>S [%]</t>
  </si>
  <si>
    <r>
      <t>C</t>
    </r>
    <r>
      <rPr>
        <b/>
        <vertAlign val="subscript"/>
        <sz val="10"/>
        <rFont val="Times New Roman"/>
        <family val="1"/>
      </rPr>
      <t>org</t>
    </r>
    <r>
      <rPr>
        <b/>
        <sz val="10"/>
        <rFont val="Times New Roman"/>
        <family val="1"/>
      </rPr>
      <t xml:space="preserve"> [%]</t>
    </r>
  </si>
  <si>
    <t>OM [%]</t>
  </si>
  <si>
    <t>C:N</t>
  </si>
  <si>
    <r>
      <t>[cmolc Ca</t>
    </r>
    <r>
      <rPr>
        <b/>
        <vertAlign val="superscript"/>
        <sz val="10"/>
        <rFont val="Times New Roman"/>
        <family val="1"/>
      </rPr>
      <t>2+</t>
    </r>
    <r>
      <rPr>
        <b/>
        <sz val="10"/>
        <rFont val="Times New Roman"/>
        <family val="1"/>
      </rPr>
      <t>/kg]</t>
    </r>
  </si>
  <si>
    <r>
      <t>[cmolc K</t>
    </r>
    <r>
      <rPr>
        <b/>
        <vertAlign val="superscript"/>
        <sz val="10"/>
        <rFont val="Times New Roman"/>
        <family val="1"/>
      </rPr>
      <t>+</t>
    </r>
    <r>
      <rPr>
        <b/>
        <sz val="10"/>
        <rFont val="Times New Roman"/>
        <family val="1"/>
      </rPr>
      <t>/kg]</t>
    </r>
  </si>
  <si>
    <r>
      <t>[cmolc Mg</t>
    </r>
    <r>
      <rPr>
        <b/>
        <vertAlign val="superscript"/>
        <sz val="10"/>
        <rFont val="Times New Roman"/>
        <family val="1"/>
      </rPr>
      <t>2+</t>
    </r>
    <r>
      <rPr>
        <b/>
        <sz val="10"/>
        <rFont val="Times New Roman"/>
        <family val="1"/>
      </rPr>
      <t>/kg]</t>
    </r>
  </si>
  <si>
    <r>
      <t>[cmolc Na</t>
    </r>
    <r>
      <rPr>
        <b/>
        <vertAlign val="superscript"/>
        <sz val="10"/>
        <rFont val="Times New Roman"/>
        <family val="1"/>
      </rPr>
      <t>+</t>
    </r>
    <r>
      <rPr>
        <b/>
        <sz val="10"/>
        <rFont val="Times New Roman"/>
        <family val="1"/>
      </rPr>
      <t>/kg]</t>
    </r>
  </si>
  <si>
    <r>
      <t>[cmolc H</t>
    </r>
    <r>
      <rPr>
        <b/>
        <vertAlign val="superscript"/>
        <sz val="10"/>
        <rFont val="Times New Roman"/>
        <family val="1"/>
      </rPr>
      <t>+</t>
    </r>
    <r>
      <rPr>
        <b/>
        <sz val="10"/>
        <rFont val="Times New Roman"/>
        <family val="1"/>
      </rPr>
      <t>/kg]</t>
    </r>
  </si>
  <si>
    <r>
      <t>[cmolc Fe</t>
    </r>
    <r>
      <rPr>
        <b/>
        <vertAlign val="superscript"/>
        <sz val="10"/>
        <rFont val="Times New Roman"/>
        <family val="1"/>
      </rPr>
      <t>3+</t>
    </r>
    <r>
      <rPr>
        <b/>
        <sz val="10"/>
        <rFont val="Times New Roman"/>
        <family val="1"/>
      </rPr>
      <t>/kg]</t>
    </r>
  </si>
  <si>
    <r>
      <t>[cmolc Mn</t>
    </r>
    <r>
      <rPr>
        <b/>
        <vertAlign val="superscript"/>
        <sz val="10"/>
        <rFont val="Times New Roman"/>
        <family val="1"/>
      </rPr>
      <t>2+</t>
    </r>
    <r>
      <rPr>
        <b/>
        <sz val="10"/>
        <rFont val="Times New Roman"/>
        <family val="1"/>
      </rPr>
      <t>/kg]</t>
    </r>
  </si>
  <si>
    <r>
      <t>[cmolc Al</t>
    </r>
    <r>
      <rPr>
        <b/>
        <vertAlign val="superscript"/>
        <sz val="10"/>
        <rFont val="Times New Roman"/>
        <family val="1"/>
      </rPr>
      <t>3+</t>
    </r>
    <r>
      <rPr>
        <b/>
        <sz val="10"/>
        <rFont val="Times New Roman"/>
        <family val="1"/>
      </rPr>
      <t>/kg]</t>
    </r>
  </si>
  <si>
    <r>
      <t>CEC</t>
    </r>
    <r>
      <rPr>
        <b/>
        <vertAlign val="subscript"/>
        <sz val="10"/>
        <rFont val="Times New Roman"/>
        <family val="1"/>
      </rPr>
      <t>pot</t>
    </r>
    <r>
      <rPr>
        <b/>
        <sz val="10"/>
        <rFont val="Times New Roman"/>
        <family val="1"/>
      </rPr>
      <t xml:space="preserve"> [cmol</t>
    </r>
    <r>
      <rPr>
        <b/>
        <vertAlign val="subscript"/>
        <sz val="10"/>
        <rFont val="Times New Roman"/>
        <family val="1"/>
      </rPr>
      <t>c</t>
    </r>
    <r>
      <rPr>
        <b/>
        <sz val="10"/>
        <rFont val="Times New Roman"/>
        <family val="1"/>
      </rPr>
      <t>/kg]</t>
    </r>
  </si>
  <si>
    <t>Base saturation [%]</t>
  </si>
  <si>
    <r>
      <t>[mg Fe</t>
    </r>
    <r>
      <rPr>
        <b/>
        <vertAlign val="subscript"/>
        <sz val="10"/>
        <rFont val="Times New Roman"/>
        <family val="1"/>
      </rPr>
      <t>d</t>
    </r>
    <r>
      <rPr>
        <b/>
        <sz val="10"/>
        <rFont val="Times New Roman"/>
        <family val="1"/>
      </rPr>
      <t>/g]</t>
    </r>
  </si>
  <si>
    <r>
      <t>[mg Fe</t>
    </r>
    <r>
      <rPr>
        <b/>
        <vertAlign val="subscript"/>
        <sz val="10"/>
        <rFont val="Times New Roman"/>
        <family val="1"/>
      </rPr>
      <t>ox</t>
    </r>
    <r>
      <rPr>
        <b/>
        <sz val="10"/>
        <rFont val="Times New Roman"/>
        <family val="1"/>
      </rPr>
      <t>/g]</t>
    </r>
  </si>
  <si>
    <r>
      <t>Fe</t>
    </r>
    <r>
      <rPr>
        <b/>
        <vertAlign val="subscript"/>
        <sz val="10"/>
        <rFont val="Times New Roman"/>
        <family val="1"/>
      </rPr>
      <t>ox</t>
    </r>
    <r>
      <rPr>
        <b/>
        <sz val="10"/>
        <rFont val="Times New Roman"/>
        <family val="1"/>
      </rPr>
      <t>/Fe</t>
    </r>
    <r>
      <rPr>
        <b/>
        <vertAlign val="subscript"/>
        <sz val="10"/>
        <rFont val="Times New Roman"/>
        <family val="1"/>
      </rPr>
      <t>d</t>
    </r>
  </si>
  <si>
    <r>
      <t>Al</t>
    </r>
    <r>
      <rPr>
        <b/>
        <vertAlign val="subscript"/>
        <sz val="10"/>
        <rFont val="Times New Roman"/>
        <family val="1"/>
      </rPr>
      <t>ox</t>
    </r>
    <r>
      <rPr>
        <b/>
        <sz val="10"/>
        <rFont val="Times New Roman"/>
        <family val="1"/>
      </rPr>
      <t>+1/2 Fe</t>
    </r>
    <r>
      <rPr>
        <b/>
        <vertAlign val="subscript"/>
        <sz val="10"/>
        <rFont val="Times New Roman"/>
        <family val="1"/>
      </rPr>
      <t>ox</t>
    </r>
    <r>
      <rPr>
        <b/>
        <sz val="10"/>
        <rFont val="Times New Roman"/>
        <family val="1"/>
      </rPr>
      <t xml:space="preserve"> [%]</t>
    </r>
  </si>
  <si>
    <t>[mg Al/g]</t>
  </si>
  <si>
    <t>[mg Ca/g]</t>
  </si>
  <si>
    <t>[µg Cd/g]</t>
  </si>
  <si>
    <t>[mg Cd/g]</t>
  </si>
  <si>
    <t>[mg Fe/g]</t>
  </si>
  <si>
    <t>[mg K/g]</t>
  </si>
  <si>
    <t>[mg Mg/g]</t>
  </si>
  <si>
    <t>[mg Mn/g]</t>
  </si>
  <si>
    <t>[mg Na/g]</t>
  </si>
  <si>
    <t>[mg Zn/g]</t>
  </si>
  <si>
    <r>
      <t>P</t>
    </r>
    <r>
      <rPr>
        <b/>
        <vertAlign val="subscript"/>
        <sz val="10"/>
        <rFont val="Times New Roman"/>
        <family val="1"/>
      </rPr>
      <t>tot</t>
    </r>
    <r>
      <rPr>
        <b/>
        <sz val="10"/>
        <rFont val="Times New Roman"/>
        <family val="1"/>
      </rPr>
      <t xml:space="preserve"> [mg/g]</t>
    </r>
  </si>
  <si>
    <r>
      <t>P</t>
    </r>
    <r>
      <rPr>
        <b/>
        <vertAlign val="subscript"/>
        <sz val="10"/>
        <rFont val="Times New Roman"/>
        <family val="1"/>
      </rPr>
      <t>ava</t>
    </r>
    <r>
      <rPr>
        <b/>
        <sz val="10"/>
        <rFont val="Times New Roman"/>
        <family val="1"/>
      </rPr>
      <t xml:space="preserve"> [mg/g]</t>
    </r>
  </si>
  <si>
    <r>
      <t>P</t>
    </r>
    <r>
      <rPr>
        <b/>
        <vertAlign val="subscript"/>
        <sz val="10"/>
        <rFont val="Times New Roman"/>
        <family val="1"/>
      </rPr>
      <t>org</t>
    </r>
    <r>
      <rPr>
        <b/>
        <sz val="10"/>
        <rFont val="Times New Roman"/>
        <family val="1"/>
      </rPr>
      <t xml:space="preserve"> [mg/g]</t>
    </r>
  </si>
  <si>
    <t>PO4 retention [%]</t>
  </si>
  <si>
    <r>
      <rPr>
        <i/>
        <sz val="10"/>
        <rFont val="Times New Roman"/>
        <family val="1"/>
      </rPr>
      <t>Phaeozem</t>
    </r>
    <r>
      <rPr>
        <sz val="10"/>
        <rFont val="Times New Roman"/>
        <family val="1"/>
      </rPr>
      <t xml:space="preserve"> near Laramate</t>
    </r>
  </si>
  <si>
    <t>Pe09-02/1</t>
  </si>
  <si>
    <t>Ah1</t>
  </si>
  <si>
    <t>0-15</t>
  </si>
  <si>
    <t>7.5 YR 2.5/2</t>
  </si>
  <si>
    <t>Clay</t>
  </si>
  <si>
    <t>Pe09-02/2</t>
  </si>
  <si>
    <t>Ah2</t>
  </si>
  <si>
    <t>15-50</t>
  </si>
  <si>
    <t>7.5 YR 3/3</t>
  </si>
  <si>
    <t>Pe09-02/3</t>
  </si>
  <si>
    <t>C</t>
  </si>
  <si>
    <t>60-90</t>
  </si>
  <si>
    <t>10 YR 5/1</t>
  </si>
  <si>
    <t>ND</t>
  </si>
  <si>
    <t>Sand</t>
  </si>
  <si>
    <r>
      <rPr>
        <i/>
        <sz val="10"/>
        <rFont val="Times New Roman"/>
        <family val="1"/>
      </rPr>
      <t>Andosol</t>
    </r>
    <r>
      <rPr>
        <sz val="10"/>
        <rFont val="Times New Roman"/>
        <family val="1"/>
      </rPr>
      <t xml:space="preserve"> near Pucará</t>
    </r>
  </si>
  <si>
    <t>Pe10-32/1</t>
  </si>
  <si>
    <t>0-5</t>
  </si>
  <si>
    <t>10 YR 3/4</t>
  </si>
  <si>
    <t>Loam</t>
  </si>
  <si>
    <t>Pe10-32/2</t>
  </si>
  <si>
    <t>5-20</t>
  </si>
  <si>
    <t>7.5 YR 4/4</t>
  </si>
  <si>
    <t>Silty clay</t>
  </si>
  <si>
    <t>Pe10-32/3</t>
  </si>
  <si>
    <t>2Ahb</t>
  </si>
  <si>
    <t>20-30</t>
  </si>
  <si>
    <t>7.5 YR 2/3</t>
  </si>
  <si>
    <t>Sandy loam (clay-rich)</t>
  </si>
  <si>
    <t>Pe10-32/4</t>
  </si>
  <si>
    <t>2Bwt</t>
  </si>
  <si>
    <t>30-50</t>
  </si>
  <si>
    <t>7.5 YR 5/6</t>
  </si>
  <si>
    <t>Pe10-32/5</t>
  </si>
  <si>
    <t>2C1</t>
  </si>
  <si>
    <t>50-80</t>
  </si>
  <si>
    <t>7.5 YR 6/3</t>
  </si>
  <si>
    <r>
      <rPr>
        <i/>
        <sz val="10"/>
        <rFont val="Times New Roman"/>
        <family val="1"/>
      </rPr>
      <t>Anthrosol</t>
    </r>
    <r>
      <rPr>
        <sz val="10"/>
        <rFont val="Times New Roman"/>
        <family val="1"/>
      </rPr>
      <t xml:space="preserve"> at Santa María system</t>
    </r>
  </si>
  <si>
    <t>Pe10-26/1</t>
  </si>
  <si>
    <t>Ap</t>
  </si>
  <si>
    <t>10 YR 2/3</t>
  </si>
  <si>
    <t>Sandy loam (clay-poor)</t>
  </si>
  <si>
    <t>Pe10-26/2</t>
  </si>
  <si>
    <t>Ah</t>
  </si>
  <si>
    <t>15-40</t>
  </si>
  <si>
    <t>10 YR 3/2</t>
  </si>
  <si>
    <t>Pe10-26/3</t>
  </si>
  <si>
    <t>AC</t>
  </si>
  <si>
    <t>40-60</t>
  </si>
  <si>
    <t>10 YR 3/3</t>
  </si>
  <si>
    <t>Pe10-26/4</t>
  </si>
  <si>
    <t>C1</t>
  </si>
  <si>
    <t>60-100</t>
  </si>
  <si>
    <t>Pe11-06/1</t>
  </si>
  <si>
    <t>Pe11-06/2</t>
  </si>
  <si>
    <t>15-30</t>
  </si>
  <si>
    <t>Pe11-06/3</t>
  </si>
  <si>
    <t>30-60</t>
  </si>
  <si>
    <t>Sandy clay loam</t>
  </si>
  <si>
    <r>
      <rPr>
        <i/>
        <sz val="10"/>
        <rFont val="Times New Roman"/>
        <family val="1"/>
      </rPr>
      <t>Anthrosol</t>
    </r>
    <r>
      <rPr>
        <sz val="10"/>
        <rFont val="Times New Roman"/>
        <family val="1"/>
      </rPr>
      <t xml:space="preserve"> at Ayllapampa system</t>
    </r>
  </si>
  <si>
    <t>Pe10-30/1</t>
  </si>
  <si>
    <t>Ap1</t>
  </si>
  <si>
    <t>0-8</t>
  </si>
  <si>
    <t>Pe10-30/2</t>
  </si>
  <si>
    <t>Ap2</t>
  </si>
  <si>
    <t>8-35</t>
  </si>
  <si>
    <t>Pe10-30/3</t>
  </si>
  <si>
    <t>35-65</t>
  </si>
  <si>
    <t>Pe10-30/4</t>
  </si>
  <si>
    <t>65-100</t>
  </si>
  <si>
    <t>Pe11-07/1</t>
  </si>
  <si>
    <t>0-25</t>
  </si>
  <si>
    <t>10 YR 3/1</t>
  </si>
  <si>
    <t>Silt loam (clay-poor)</t>
  </si>
  <si>
    <t>Pe11-07/2</t>
  </si>
  <si>
    <t>25-50</t>
  </si>
  <si>
    <t>10 YR 2/1</t>
  </si>
  <si>
    <t>Pe11-07/3</t>
  </si>
  <si>
    <t>50-60</t>
  </si>
  <si>
    <t>10 YR 2/2</t>
  </si>
  <si>
    <t>Pe11-07/4</t>
  </si>
  <si>
    <t>7.5 YR 3/2</t>
  </si>
  <si>
    <r>
      <rPr>
        <i/>
        <sz val="10"/>
        <rFont val="Times New Roman"/>
        <family val="1"/>
      </rPr>
      <t>Anthrosol</t>
    </r>
    <r>
      <rPr>
        <sz val="10"/>
        <rFont val="Times New Roman"/>
        <family val="1"/>
      </rPr>
      <t xml:space="preserve"> at Sihuilca system</t>
    </r>
  </si>
  <si>
    <t>Pe10-31/1</t>
  </si>
  <si>
    <t>0-10</t>
  </si>
  <si>
    <t>Pe10-31/2</t>
  </si>
  <si>
    <t>10-20</t>
  </si>
  <si>
    <t>Clay loam</t>
  </si>
  <si>
    <t>Pe10-31/3</t>
  </si>
  <si>
    <t>20-50</t>
  </si>
  <si>
    <t>Pe10-31/4</t>
  </si>
  <si>
    <t>Bwt</t>
  </si>
  <si>
    <t>50-70</t>
  </si>
  <si>
    <t>Pe10-31/5</t>
  </si>
  <si>
    <t>70-85</t>
  </si>
  <si>
    <r>
      <rPr>
        <i/>
        <sz val="10"/>
        <rFont val="Times New Roman"/>
        <family val="1"/>
      </rPr>
      <t>Anthrosol</t>
    </r>
    <r>
      <rPr>
        <sz val="10"/>
        <rFont val="Times New Roman"/>
        <family val="1"/>
      </rPr>
      <t xml:space="preserve"> at Chaupicancha system</t>
    </r>
  </si>
  <si>
    <t>Pe10-25/1</t>
  </si>
  <si>
    <t>Pe10-25/2</t>
  </si>
  <si>
    <t>15-45</t>
  </si>
  <si>
    <t>Loamy sand</t>
  </si>
  <si>
    <t>Pe10-25/3</t>
  </si>
  <si>
    <t>AB</t>
  </si>
  <si>
    <t>45-80</t>
  </si>
  <si>
    <t>Pe10-25/4</t>
  </si>
  <si>
    <t>80-120</t>
  </si>
  <si>
    <r>
      <t>ND:</t>
    </r>
    <r>
      <rPr>
        <sz val="10"/>
        <rFont val="Times New Roman"/>
        <family val="1"/>
      </rPr>
      <t xml:space="preserve"> data not available</t>
    </r>
  </si>
  <si>
    <t>Profile and sample ID</t>
  </si>
  <si>
    <t>Soil horizon</t>
  </si>
  <si>
    <t>Horizon depth (cm)</t>
  </si>
  <si>
    <t>Starch (Zea Mays)</t>
  </si>
  <si>
    <r>
      <rPr>
        <i/>
        <sz val="11"/>
        <color theme="1"/>
        <rFont val="Times New Roman"/>
        <family val="1"/>
      </rPr>
      <t>Andosol</t>
    </r>
    <r>
      <rPr>
        <sz val="11"/>
        <color theme="1"/>
        <rFont val="Times New Roman"/>
        <family val="1"/>
      </rPr>
      <t xml:space="preserve"> near Pucará (control profile)</t>
    </r>
  </si>
  <si>
    <t>Pe10/32-3</t>
  </si>
  <si>
    <t>-</t>
  </si>
  <si>
    <r>
      <rPr>
        <i/>
        <sz val="11"/>
        <color theme="1"/>
        <rFont val="Times New Roman"/>
        <family val="1"/>
      </rPr>
      <t>Anthrosol</t>
    </r>
    <r>
      <rPr>
        <sz val="11"/>
        <color theme="1"/>
        <rFont val="Times New Roman"/>
        <family val="1"/>
      </rPr>
      <t xml:space="preserve"> at Santa María system (terrace system)</t>
    </r>
  </si>
  <si>
    <t>Pe10/26-1</t>
  </si>
  <si>
    <t>1 grain</t>
  </si>
  <si>
    <t>Pe10/26-4</t>
  </si>
  <si>
    <r>
      <rPr>
        <i/>
        <sz val="11"/>
        <color theme="1"/>
        <rFont val="Times New Roman"/>
        <family val="1"/>
      </rPr>
      <t>Anthrosol</t>
    </r>
    <r>
      <rPr>
        <sz val="11"/>
        <color theme="1"/>
        <rFont val="Times New Roman"/>
        <family val="1"/>
      </rPr>
      <t xml:space="preserve"> at Sihuilca system (terrace system)</t>
    </r>
  </si>
  <si>
    <t>Pe10/31-2</t>
  </si>
  <si>
    <t>2 grains</t>
  </si>
  <si>
    <t>Pe10/31-4</t>
  </si>
  <si>
    <t>Counted phytoliths per sample</t>
  </si>
  <si>
    <t>Clavate</t>
  </si>
  <si>
    <t>Ellipsoidal tuberculate</t>
  </si>
  <si>
    <t>Elongate crenate</t>
  </si>
  <si>
    <t>Elongate dentritic</t>
  </si>
  <si>
    <t>Elongate echinate</t>
  </si>
  <si>
    <t>Elongate entire psilate</t>
  </si>
  <si>
    <t>Elongate entire scabrate</t>
  </si>
  <si>
    <t>Elongate laminate</t>
  </si>
  <si>
    <t>Elongate multicell</t>
  </si>
  <si>
    <t>Elongate polylobate</t>
  </si>
  <si>
    <t>Elongate sinuate</t>
  </si>
  <si>
    <t>Elongate velloate</t>
  </si>
  <si>
    <t>Elongate verrucate</t>
  </si>
  <si>
    <t xml:space="preserve">Irregular blocky psilate </t>
  </si>
  <si>
    <t xml:space="preserve">Irregular blocky scabrate  </t>
  </si>
  <si>
    <t>Oblong psilate</t>
  </si>
  <si>
    <t>Parallelpiped elongate psilate</t>
  </si>
  <si>
    <t>Parallelpiped elongate scabrate</t>
  </si>
  <si>
    <t>Perforated platelet</t>
  </si>
  <si>
    <t>Prickle</t>
  </si>
  <si>
    <t>Sclereid</t>
  </si>
  <si>
    <t>Spheroid echinate</t>
  </si>
  <si>
    <t>Spheroid psilate</t>
  </si>
  <si>
    <t>Spheroid scabrate</t>
  </si>
  <si>
    <t>Tracheid</t>
  </si>
  <si>
    <t>Trapeziform polylobate</t>
  </si>
  <si>
    <t>Unciform hair cell</t>
  </si>
  <si>
    <t>Weathered morphotype</t>
  </si>
  <si>
    <t>Phyotliths per 1g sediment</t>
  </si>
  <si>
    <t>Rondel elongated/ wavy top</t>
  </si>
  <si>
    <t>Rondel tall</t>
  </si>
  <si>
    <t>Bilobate long</t>
  </si>
  <si>
    <t>Cross</t>
  </si>
  <si>
    <t>Bilobate</t>
  </si>
  <si>
    <t>Rondel</t>
  </si>
  <si>
    <t>Saddle</t>
  </si>
  <si>
    <t>Trapezoid</t>
  </si>
  <si>
    <t>Polylobate</t>
  </si>
  <si>
    <t>Elongate SUM</t>
  </si>
  <si>
    <t>Polyhedral irregular SUM</t>
  </si>
  <si>
    <t>[%]</t>
  </si>
  <si>
    <r>
      <rPr>
        <i/>
        <sz val="10"/>
        <color theme="1"/>
        <rFont val="Times New Roman"/>
        <family val="1"/>
      </rPr>
      <t>Andosol</t>
    </r>
    <r>
      <rPr>
        <sz val="10"/>
        <color theme="1"/>
        <rFont val="Times New Roman"/>
        <family val="1"/>
      </rPr>
      <t xml:space="preserve"> near Pucará</t>
    </r>
  </si>
  <si>
    <r>
      <rPr>
        <i/>
        <sz val="10"/>
        <color theme="1"/>
        <rFont val="Times New Roman"/>
        <family val="1"/>
      </rPr>
      <t xml:space="preserve">Anthrosol </t>
    </r>
    <r>
      <rPr>
        <sz val="10"/>
        <color theme="1"/>
        <rFont val="Times New Roman"/>
        <family val="1"/>
      </rPr>
      <t>at Santa María system</t>
    </r>
  </si>
  <si>
    <r>
      <rPr>
        <i/>
        <sz val="10"/>
        <color theme="1"/>
        <rFont val="Times New Roman"/>
        <family val="1"/>
      </rPr>
      <t>Anthrosol</t>
    </r>
    <r>
      <rPr>
        <sz val="10"/>
        <color theme="1"/>
        <rFont val="Times New Roman"/>
        <family val="1"/>
      </rPr>
      <t xml:space="preserve"> at Ayllapampa system</t>
    </r>
  </si>
  <si>
    <r>
      <rPr>
        <i/>
        <sz val="10"/>
        <color theme="1"/>
        <rFont val="Times New Roman"/>
        <family val="1"/>
      </rPr>
      <t>Anthrosol</t>
    </r>
    <r>
      <rPr>
        <sz val="10"/>
        <color theme="1"/>
        <rFont val="Times New Roman"/>
        <family val="1"/>
      </rPr>
      <t xml:space="preserve"> at Sihuilca system</t>
    </r>
  </si>
  <si>
    <r>
      <rPr>
        <b/>
        <sz val="11"/>
        <color theme="1"/>
        <rFont val="Times New Roman"/>
        <family val="1"/>
      </rPr>
      <t>Supplementary Table S2</t>
    </r>
    <r>
      <rPr>
        <sz val="11"/>
        <color theme="1"/>
        <rFont val="Times New Roman"/>
        <family val="1"/>
      </rPr>
      <t>: Sample information and results of starch analyses in the Laramate terrace complex.</t>
    </r>
  </si>
  <si>
    <r>
      <rPr>
        <b/>
        <sz val="10"/>
        <color theme="1"/>
        <rFont val="Times New Roman"/>
        <family val="1"/>
      </rPr>
      <t>Supplementary Table S3:</t>
    </r>
    <r>
      <rPr>
        <sz val="10"/>
        <color theme="1"/>
        <rFont val="Times New Roman"/>
        <family val="1"/>
      </rPr>
      <t xml:space="preserve"> List of phytolith morphotypes identified and their frequencies (counts).  </t>
    </r>
  </si>
  <si>
    <r>
      <rPr>
        <b/>
        <sz val="11"/>
        <color theme="1"/>
        <rFont val="Times New Roman"/>
        <family val="1"/>
      </rPr>
      <t>Supplementary Table S4</t>
    </r>
    <r>
      <rPr>
        <sz val="11"/>
        <color theme="1"/>
        <rFont val="Times New Roman"/>
        <family val="1"/>
      </rPr>
      <t xml:space="preserve">: Total number of phytoliths per gram of sediment. Phytolith amounts (percent) of selected morphotypes obtained from all samples. See also Figure 7. </t>
    </r>
  </si>
  <si>
    <t>Crenate</t>
  </si>
  <si>
    <t>Bulliform flabellate</t>
  </si>
  <si>
    <t>Acute bulbosus</t>
  </si>
  <si>
    <t>Blocky SUM</t>
  </si>
  <si>
    <t>Tabular SUM</t>
  </si>
  <si>
    <t>Blocky psilate square ends</t>
  </si>
  <si>
    <t>Blocky psilate rounded ends</t>
  </si>
  <si>
    <t>Blocky scabrate square ends</t>
  </si>
  <si>
    <t>Tabular psilate rounded ends</t>
  </si>
  <si>
    <t>Tabular scabrate rounded ends</t>
  </si>
  <si>
    <t>Tabular scabrate square ends</t>
  </si>
  <si>
    <t>Rondel elongate/wavy top</t>
  </si>
  <si>
    <t>Blocky scabrate rounded ends</t>
  </si>
  <si>
    <t>Tabular psilate square 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</si>
</sst>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vertAlign val="subscript"/>
      <sz val="10"/>
      <name val="Times New Roman"/>
      <family val="1"/>
    </font>
    <font>
      <sz val="12"/>
      <name val="Times New Roman"/>
      <family val="1"/>
    </font>
    <font>
      <b/>
      <vertAlign val="superscript"/>
      <sz val="10"/>
      <name val="Times New Roman"/>
      <family val="1"/>
    </font>
    <font>
      <i/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D9D9D9"/>
        <bgColor rgb="FF000000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textRotation="45"/>
    </xf>
    <xf numFmtId="0" fontId="5" fillId="0" borderId="0" xfId="0" applyFont="1" applyAlignment="1">
      <alignment horizontal="left"/>
    </xf>
    <xf numFmtId="3" fontId="3" fillId="2" borderId="11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3" fontId="3" fillId="2" borderId="16" xfId="0" applyNumberFormat="1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3" fontId="3" fillId="3" borderId="26" xfId="0" applyNumberFormat="1" applyFont="1" applyFill="1" applyBorder="1" applyAlignment="1">
      <alignment horizontal="center"/>
    </xf>
    <xf numFmtId="2" fontId="3" fillId="3" borderId="20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2" fontId="3" fillId="3" borderId="7" xfId="0" applyNumberFormat="1" applyFont="1" applyFill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3" fontId="3" fillId="3" borderId="36" xfId="0" applyNumberFormat="1" applyFont="1" applyFill="1" applyBorder="1" applyAlignment="1">
      <alignment horizontal="center"/>
    </xf>
    <xf numFmtId="2" fontId="3" fillId="3" borderId="12" xfId="0" applyNumberFormat="1" applyFont="1" applyFill="1" applyBorder="1" applyAlignment="1">
      <alignment horizontal="center"/>
    </xf>
    <xf numFmtId="2" fontId="3" fillId="3" borderId="18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7" fillId="0" borderId="33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5" fillId="0" borderId="41" xfId="0" applyFont="1" applyBorder="1"/>
    <xf numFmtId="0" fontId="3" fillId="4" borderId="3" xfId="0" applyFont="1" applyFill="1" applyBorder="1" applyAlignment="1">
      <alignment horizontal="center"/>
    </xf>
    <xf numFmtId="3" fontId="3" fillId="4" borderId="29" xfId="0" applyNumberFormat="1" applyFont="1" applyFill="1" applyBorder="1" applyAlignment="1">
      <alignment horizontal="center"/>
    </xf>
    <xf numFmtId="2" fontId="3" fillId="4" borderId="4" xfId="0" applyNumberFormat="1" applyFont="1" applyFill="1" applyBorder="1" applyAlignment="1">
      <alignment horizontal="center"/>
    </xf>
    <xf numFmtId="2" fontId="3" fillId="4" borderId="37" xfId="0" applyNumberFormat="1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3" fontId="3" fillId="4" borderId="11" xfId="0" applyNumberFormat="1" applyFont="1" applyFill="1" applyBorder="1" applyAlignment="1">
      <alignment horizontal="center"/>
    </xf>
    <xf numFmtId="2" fontId="3" fillId="4" borderId="7" xfId="0" applyNumberFormat="1" applyFont="1" applyFill="1" applyBorder="1" applyAlignment="1">
      <alignment horizontal="center"/>
    </xf>
    <xf numFmtId="2" fontId="3" fillId="4" borderId="5" xfId="0" applyNumberFormat="1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3" fontId="3" fillId="4" borderId="36" xfId="0" applyNumberFormat="1" applyFont="1" applyFill="1" applyBorder="1" applyAlignment="1">
      <alignment horizontal="center"/>
    </xf>
    <xf numFmtId="2" fontId="3" fillId="4" borderId="12" xfId="0" applyNumberFormat="1" applyFont="1" applyFill="1" applyBorder="1" applyAlignment="1">
      <alignment horizontal="center"/>
    </xf>
    <xf numFmtId="2" fontId="3" fillId="4" borderId="18" xfId="0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3" fontId="3" fillId="5" borderId="29" xfId="0" applyNumberFormat="1" applyFont="1" applyFill="1" applyBorder="1" applyAlignment="1">
      <alignment horizontal="center"/>
    </xf>
    <xf numFmtId="2" fontId="3" fillId="5" borderId="4" xfId="0" applyNumberFormat="1" applyFont="1" applyFill="1" applyBorder="1" applyAlignment="1">
      <alignment horizontal="center"/>
    </xf>
    <xf numFmtId="2" fontId="3" fillId="5" borderId="37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3" fontId="3" fillId="5" borderId="11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3" fillId="5" borderId="17" xfId="0" applyFont="1" applyFill="1" applyBorder="1" applyAlignment="1">
      <alignment horizontal="center"/>
    </xf>
    <xf numFmtId="3" fontId="3" fillId="5" borderId="36" xfId="0" applyNumberFormat="1" applyFont="1" applyFill="1" applyBorder="1" applyAlignment="1">
      <alignment horizontal="center"/>
    </xf>
    <xf numFmtId="2" fontId="3" fillId="5" borderId="12" xfId="0" applyNumberFormat="1" applyFont="1" applyFill="1" applyBorder="1" applyAlignment="1">
      <alignment horizontal="center"/>
    </xf>
    <xf numFmtId="2" fontId="3" fillId="5" borderId="18" xfId="0" applyNumberFormat="1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49" fontId="7" fillId="0" borderId="21" xfId="0" applyNumberFormat="1" applyFont="1" applyBorder="1" applyAlignment="1">
      <alignment horizontal="center" vertical="center" wrapText="1"/>
    </xf>
    <xf numFmtId="165" fontId="7" fillId="0" borderId="26" xfId="0" applyNumberFormat="1" applyFont="1" applyBorder="1" applyAlignment="1" applyProtection="1">
      <alignment horizontal="left" vertical="center" wrapText="1"/>
      <protection locked="0"/>
    </xf>
    <xf numFmtId="165" fontId="7" fillId="0" borderId="42" xfId="0" applyNumberFormat="1" applyFont="1" applyBorder="1" applyAlignment="1" applyProtection="1">
      <alignment horizontal="center" vertical="center" wrapText="1"/>
      <protection locked="0"/>
    </xf>
    <xf numFmtId="49" fontId="7" fillId="0" borderId="42" xfId="0" applyNumberFormat="1" applyFont="1" applyBorder="1" applyAlignment="1" applyProtection="1">
      <alignment horizontal="center" vertical="center" wrapText="1"/>
      <protection locked="0"/>
    </xf>
    <xf numFmtId="165" fontId="7" fillId="0" borderId="26" xfId="0" applyNumberFormat="1" applyFont="1" applyBorder="1" applyAlignment="1" applyProtection="1">
      <alignment horizontal="center" vertical="center" wrapText="1"/>
      <protection locked="0"/>
    </xf>
    <xf numFmtId="164" fontId="7" fillId="0" borderId="43" xfId="0" applyNumberFormat="1" applyFont="1" applyBorder="1" applyAlignment="1" applyProtection="1">
      <alignment horizontal="center" vertical="center" wrapText="1"/>
      <protection locked="0"/>
    </xf>
    <xf numFmtId="164" fontId="7" fillId="0" borderId="42" xfId="0" applyNumberFormat="1" applyFont="1" applyBorder="1" applyAlignment="1" applyProtection="1">
      <alignment horizontal="center" vertical="center" wrapText="1"/>
      <protection locked="0"/>
    </xf>
    <xf numFmtId="2" fontId="7" fillId="0" borderId="42" xfId="0" applyNumberFormat="1" applyFont="1" applyBorder="1" applyAlignment="1" applyProtection="1">
      <alignment horizontal="center" vertical="center" wrapText="1"/>
      <protection locked="0"/>
    </xf>
    <xf numFmtId="164" fontId="7" fillId="0" borderId="26" xfId="0" applyNumberFormat="1" applyFont="1" applyBorder="1" applyAlignment="1" applyProtection="1">
      <alignment horizontal="center" vertical="center" wrapText="1"/>
      <protection locked="0"/>
    </xf>
    <xf numFmtId="164" fontId="7" fillId="0" borderId="42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164" fontId="7" fillId="0" borderId="43" xfId="0" applyNumberFormat="1" applyFont="1" applyBorder="1" applyAlignment="1">
      <alignment horizontal="center" vertical="center" wrapText="1"/>
    </xf>
    <xf numFmtId="2" fontId="7" fillId="0" borderId="42" xfId="0" applyNumberFormat="1" applyFont="1" applyBorder="1" applyAlignment="1">
      <alignment horizontal="center" vertical="center" wrapText="1"/>
    </xf>
    <xf numFmtId="165" fontId="7" fillId="0" borderId="4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6" fillId="6" borderId="26" xfId="0" applyNumberFormat="1" applyFont="1" applyFill="1" applyBorder="1" applyAlignment="1" applyProtection="1">
      <alignment horizontal="left" vertical="center"/>
      <protection locked="0"/>
    </xf>
    <xf numFmtId="165" fontId="6" fillId="6" borderId="42" xfId="0" applyNumberFormat="1" applyFont="1" applyFill="1" applyBorder="1" applyAlignment="1" applyProtection="1">
      <alignment horizontal="center" vertical="center"/>
      <protection locked="0"/>
    </xf>
    <xf numFmtId="49" fontId="6" fillId="6" borderId="42" xfId="0" applyNumberFormat="1" applyFont="1" applyFill="1" applyBorder="1" applyAlignment="1" applyProtection="1">
      <alignment horizontal="center" vertical="center"/>
      <protection locked="0"/>
    </xf>
    <xf numFmtId="164" fontId="6" fillId="6" borderId="43" xfId="0" applyNumberFormat="1" applyFont="1" applyFill="1" applyBorder="1" applyAlignment="1" applyProtection="1">
      <alignment horizontal="center" vertical="center"/>
      <protection locked="0"/>
    </xf>
    <xf numFmtId="164" fontId="6" fillId="6" borderId="42" xfId="0" applyNumberFormat="1" applyFont="1" applyFill="1" applyBorder="1" applyAlignment="1" applyProtection="1">
      <alignment horizontal="center" vertical="center"/>
      <protection locked="0"/>
    </xf>
    <xf numFmtId="2" fontId="6" fillId="6" borderId="42" xfId="0" applyNumberFormat="1" applyFont="1" applyFill="1" applyBorder="1" applyAlignment="1">
      <alignment horizontal="center" vertical="center"/>
    </xf>
    <xf numFmtId="164" fontId="6" fillId="6" borderId="42" xfId="0" applyNumberFormat="1" applyFont="1" applyFill="1" applyBorder="1" applyAlignment="1">
      <alignment horizontal="center"/>
    </xf>
    <xf numFmtId="2" fontId="6" fillId="6" borderId="42" xfId="0" applyNumberFormat="1" applyFont="1" applyFill="1" applyBorder="1" applyAlignment="1">
      <alignment horizontal="center"/>
    </xf>
    <xf numFmtId="164" fontId="6" fillId="6" borderId="26" xfId="0" applyNumberFormat="1" applyFont="1" applyFill="1" applyBorder="1" applyAlignment="1">
      <alignment horizontal="center"/>
    </xf>
    <xf numFmtId="164" fontId="6" fillId="6" borderId="42" xfId="0" applyNumberFormat="1" applyFont="1" applyFill="1" applyBorder="1" applyAlignment="1">
      <alignment horizontal="center" vertical="center"/>
    </xf>
    <xf numFmtId="164" fontId="6" fillId="6" borderId="26" xfId="0" applyNumberFormat="1" applyFont="1" applyFill="1" applyBorder="1" applyAlignment="1">
      <alignment horizontal="center" vertical="center"/>
    </xf>
    <xf numFmtId="164" fontId="6" fillId="6" borderId="43" xfId="0" applyNumberFormat="1" applyFont="1" applyFill="1" applyBorder="1" applyAlignment="1">
      <alignment horizontal="center" vertical="center"/>
    </xf>
    <xf numFmtId="165" fontId="6" fillId="6" borderId="42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/>
    </xf>
    <xf numFmtId="165" fontId="6" fillId="6" borderId="11" xfId="0" applyNumberFormat="1" applyFont="1" applyFill="1" applyBorder="1" applyAlignment="1" applyProtection="1">
      <alignment horizontal="left" vertical="center"/>
      <protection locked="0"/>
    </xf>
    <xf numFmtId="165" fontId="6" fillId="6" borderId="0" xfId="0" applyNumberFormat="1" applyFont="1" applyFill="1" applyAlignment="1" applyProtection="1">
      <alignment horizontal="center" vertical="center"/>
      <protection locked="0"/>
    </xf>
    <xf numFmtId="49" fontId="6" fillId="6" borderId="0" xfId="0" applyNumberFormat="1" applyFont="1" applyFill="1" applyAlignment="1" applyProtection="1">
      <alignment horizontal="center" vertical="center"/>
      <protection locked="0"/>
    </xf>
    <xf numFmtId="164" fontId="6" fillId="6" borderId="44" xfId="0" applyNumberFormat="1" applyFont="1" applyFill="1" applyBorder="1" applyAlignment="1" applyProtection="1">
      <alignment horizontal="center" vertical="center"/>
      <protection locked="0"/>
    </xf>
    <xf numFmtId="164" fontId="6" fillId="6" borderId="0" xfId="0" applyNumberFormat="1" applyFont="1" applyFill="1" applyAlignment="1" applyProtection="1">
      <alignment horizontal="center" vertical="center"/>
      <protection locked="0"/>
    </xf>
    <xf numFmtId="2" fontId="6" fillId="6" borderId="0" xfId="0" applyNumberFormat="1" applyFont="1" applyFill="1" applyAlignment="1" applyProtection="1">
      <alignment horizontal="center" vertical="center"/>
      <protection locked="0"/>
    </xf>
    <xf numFmtId="164" fontId="6" fillId="6" borderId="11" xfId="0" applyNumberFormat="1" applyFont="1" applyFill="1" applyBorder="1" applyAlignment="1" applyProtection="1">
      <alignment horizontal="center" vertical="center"/>
      <protection locked="0"/>
    </xf>
    <xf numFmtId="164" fontId="6" fillId="6" borderId="0" xfId="0" applyNumberFormat="1" applyFont="1" applyFill="1" applyAlignment="1">
      <alignment horizontal="center" vertical="center"/>
    </xf>
    <xf numFmtId="164" fontId="6" fillId="6" borderId="11" xfId="0" applyNumberFormat="1" applyFont="1" applyFill="1" applyBorder="1" applyAlignment="1">
      <alignment horizontal="center" vertical="center"/>
    </xf>
    <xf numFmtId="164" fontId="6" fillId="6" borderId="44" xfId="0" applyNumberFormat="1" applyFont="1" applyFill="1" applyBorder="1" applyAlignment="1">
      <alignment horizontal="center" vertical="center"/>
    </xf>
    <xf numFmtId="2" fontId="6" fillId="6" borderId="0" xfId="0" applyNumberFormat="1" applyFont="1" applyFill="1" applyAlignment="1">
      <alignment horizontal="center" vertical="center"/>
    </xf>
    <xf numFmtId="165" fontId="6" fillId="6" borderId="0" xfId="0" applyNumberFormat="1" applyFont="1" applyFill="1" applyAlignment="1">
      <alignment horizontal="center" vertical="center"/>
    </xf>
    <xf numFmtId="164" fontId="6" fillId="6" borderId="0" xfId="0" applyNumberFormat="1" applyFont="1" applyFill="1" applyAlignment="1">
      <alignment horizontal="center"/>
    </xf>
    <xf numFmtId="164" fontId="6" fillId="6" borderId="5" xfId="0" applyNumberFormat="1" applyFont="1" applyFill="1" applyBorder="1" applyAlignment="1">
      <alignment horizontal="center"/>
    </xf>
    <xf numFmtId="165" fontId="6" fillId="6" borderId="36" xfId="0" applyNumberFormat="1" applyFont="1" applyFill="1" applyBorder="1" applyAlignment="1" applyProtection="1">
      <alignment horizontal="left" vertical="center"/>
      <protection locked="0"/>
    </xf>
    <xf numFmtId="165" fontId="6" fillId="6" borderId="45" xfId="0" applyNumberFormat="1" applyFont="1" applyFill="1" applyBorder="1" applyAlignment="1" applyProtection="1">
      <alignment horizontal="center" vertical="center"/>
      <protection locked="0"/>
    </xf>
    <xf numFmtId="49" fontId="6" fillId="6" borderId="45" xfId="0" applyNumberFormat="1" applyFont="1" applyFill="1" applyBorder="1" applyAlignment="1" applyProtection="1">
      <alignment horizontal="center" vertical="center"/>
      <protection locked="0"/>
    </xf>
    <xf numFmtId="164" fontId="6" fillId="6" borderId="46" xfId="0" applyNumberFormat="1" applyFont="1" applyFill="1" applyBorder="1" applyAlignment="1" applyProtection="1">
      <alignment horizontal="center" vertical="center"/>
      <protection locked="0"/>
    </xf>
    <xf numFmtId="164" fontId="6" fillId="6" borderId="45" xfId="0" applyNumberFormat="1" applyFont="1" applyFill="1" applyBorder="1" applyAlignment="1" applyProtection="1">
      <alignment horizontal="center" vertical="center"/>
      <protection locked="0"/>
    </xf>
    <xf numFmtId="2" fontId="6" fillId="6" borderId="45" xfId="0" applyNumberFormat="1" applyFont="1" applyFill="1" applyBorder="1" applyAlignment="1" applyProtection="1">
      <alignment horizontal="center" vertical="center"/>
      <protection locked="0"/>
    </xf>
    <xf numFmtId="164" fontId="6" fillId="6" borderId="36" xfId="0" applyNumberFormat="1" applyFont="1" applyFill="1" applyBorder="1" applyAlignment="1" applyProtection="1">
      <alignment horizontal="center" vertical="center"/>
      <protection locked="0"/>
    </xf>
    <xf numFmtId="164" fontId="6" fillId="6" borderId="45" xfId="0" applyNumberFormat="1" applyFont="1" applyFill="1" applyBorder="1" applyAlignment="1">
      <alignment horizontal="center" vertical="center"/>
    </xf>
    <xf numFmtId="164" fontId="6" fillId="6" borderId="36" xfId="0" applyNumberFormat="1" applyFont="1" applyFill="1" applyBorder="1" applyAlignment="1">
      <alignment horizontal="center" vertical="center"/>
    </xf>
    <xf numFmtId="164" fontId="6" fillId="6" borderId="46" xfId="0" applyNumberFormat="1" applyFont="1" applyFill="1" applyBorder="1" applyAlignment="1">
      <alignment horizontal="center" vertical="center"/>
    </xf>
    <xf numFmtId="2" fontId="6" fillId="6" borderId="45" xfId="0" applyNumberFormat="1" applyFont="1" applyFill="1" applyBorder="1" applyAlignment="1">
      <alignment horizontal="center" vertical="center"/>
    </xf>
    <xf numFmtId="165" fontId="6" fillId="6" borderId="45" xfId="0" applyNumberFormat="1" applyFont="1" applyFill="1" applyBorder="1" applyAlignment="1">
      <alignment horizontal="center" vertical="center"/>
    </xf>
    <xf numFmtId="164" fontId="6" fillId="6" borderId="45" xfId="0" applyNumberFormat="1" applyFont="1" applyFill="1" applyBorder="1" applyAlignment="1">
      <alignment horizontal="center"/>
    </xf>
    <xf numFmtId="164" fontId="6" fillId="6" borderId="18" xfId="0" applyNumberFormat="1" applyFont="1" applyFill="1" applyBorder="1" applyAlignment="1">
      <alignment horizontal="center"/>
    </xf>
    <xf numFmtId="0" fontId="6" fillId="7" borderId="11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center" vertical="center"/>
    </xf>
    <xf numFmtId="49" fontId="6" fillId="7" borderId="0" xfId="0" applyNumberFormat="1" applyFont="1" applyFill="1" applyAlignment="1">
      <alignment horizontal="center" vertical="center"/>
    </xf>
    <xf numFmtId="164" fontId="6" fillId="7" borderId="44" xfId="0" applyNumberFormat="1" applyFont="1" applyFill="1" applyBorder="1" applyAlignment="1">
      <alignment horizontal="center" vertical="center"/>
    </xf>
    <xf numFmtId="164" fontId="6" fillId="7" borderId="0" xfId="0" applyNumberFormat="1" applyFont="1" applyFill="1" applyAlignment="1">
      <alignment horizontal="center" vertical="center"/>
    </xf>
    <xf numFmtId="2" fontId="6" fillId="7" borderId="0" xfId="0" applyNumberFormat="1" applyFont="1" applyFill="1" applyAlignment="1">
      <alignment horizontal="center" vertical="center"/>
    </xf>
    <xf numFmtId="164" fontId="6" fillId="7" borderId="11" xfId="0" applyNumberFormat="1" applyFont="1" applyFill="1" applyBorder="1" applyAlignment="1">
      <alignment horizontal="center" vertical="center"/>
    </xf>
    <xf numFmtId="164" fontId="6" fillId="7" borderId="0" xfId="0" applyNumberFormat="1" applyFont="1" applyFill="1" applyAlignment="1" applyProtection="1">
      <alignment horizontal="center" vertical="center"/>
      <protection locked="0"/>
    </xf>
    <xf numFmtId="164" fontId="6" fillId="7" borderId="44" xfId="0" applyNumberFormat="1" applyFont="1" applyFill="1" applyBorder="1" applyAlignment="1" applyProtection="1">
      <alignment horizontal="center" vertical="center"/>
      <protection locked="0"/>
    </xf>
    <xf numFmtId="165" fontId="6" fillId="7" borderId="0" xfId="0" applyNumberFormat="1" applyFont="1" applyFill="1" applyAlignment="1">
      <alignment horizontal="center" vertical="center"/>
    </xf>
    <xf numFmtId="164" fontId="6" fillId="7" borderId="0" xfId="0" applyNumberFormat="1" applyFont="1" applyFill="1" applyAlignment="1">
      <alignment horizontal="center"/>
    </xf>
    <xf numFmtId="164" fontId="6" fillId="7" borderId="5" xfId="0" applyNumberFormat="1" applyFont="1" applyFill="1" applyBorder="1" applyAlignment="1">
      <alignment horizontal="center"/>
    </xf>
    <xf numFmtId="0" fontId="6" fillId="8" borderId="29" xfId="0" applyFont="1" applyFill="1" applyBorder="1" applyAlignment="1">
      <alignment horizontal="left" vertical="center"/>
    </xf>
    <xf numFmtId="0" fontId="6" fillId="8" borderId="39" xfId="0" applyFont="1" applyFill="1" applyBorder="1" applyAlignment="1">
      <alignment horizontal="center" vertical="center"/>
    </xf>
    <xf numFmtId="49" fontId="6" fillId="8" borderId="39" xfId="0" applyNumberFormat="1" applyFont="1" applyFill="1" applyBorder="1" applyAlignment="1">
      <alignment horizontal="center" vertical="center"/>
    </xf>
    <xf numFmtId="164" fontId="6" fillId="8" borderId="47" xfId="0" applyNumberFormat="1" applyFont="1" applyFill="1" applyBorder="1" applyAlignment="1">
      <alignment horizontal="center" vertical="center"/>
    </xf>
    <xf numFmtId="164" fontId="6" fillId="8" borderId="39" xfId="0" applyNumberFormat="1" applyFont="1" applyFill="1" applyBorder="1" applyAlignment="1">
      <alignment horizontal="center" vertical="center"/>
    </xf>
    <xf numFmtId="2" fontId="6" fillId="8" borderId="39" xfId="0" applyNumberFormat="1" applyFont="1" applyFill="1" applyBorder="1" applyAlignment="1">
      <alignment horizontal="center" vertical="center"/>
    </xf>
    <xf numFmtId="164" fontId="6" fillId="8" borderId="39" xfId="0" applyNumberFormat="1" applyFont="1" applyFill="1" applyBorder="1" applyAlignment="1">
      <alignment horizontal="center"/>
    </xf>
    <xf numFmtId="2" fontId="6" fillId="8" borderId="39" xfId="0" applyNumberFormat="1" applyFont="1" applyFill="1" applyBorder="1" applyAlignment="1">
      <alignment horizontal="center"/>
    </xf>
    <xf numFmtId="164" fontId="6" fillId="8" borderId="29" xfId="0" applyNumberFormat="1" applyFont="1" applyFill="1" applyBorder="1" applyAlignment="1">
      <alignment horizontal="center"/>
    </xf>
    <xf numFmtId="164" fontId="6" fillId="8" borderId="39" xfId="0" applyNumberFormat="1" applyFont="1" applyFill="1" applyBorder="1" applyAlignment="1" applyProtection="1">
      <alignment horizontal="center" vertical="center"/>
      <protection locked="0"/>
    </xf>
    <xf numFmtId="164" fontId="6" fillId="8" borderId="47" xfId="0" applyNumberFormat="1" applyFont="1" applyFill="1" applyBorder="1" applyAlignment="1" applyProtection="1">
      <alignment horizontal="center" vertical="center"/>
      <protection locked="0"/>
    </xf>
    <xf numFmtId="164" fontId="6" fillId="8" borderId="29" xfId="0" applyNumberFormat="1" applyFont="1" applyFill="1" applyBorder="1" applyAlignment="1">
      <alignment horizontal="center" vertical="center"/>
    </xf>
    <xf numFmtId="165" fontId="6" fillId="8" borderId="39" xfId="0" applyNumberFormat="1" applyFont="1" applyFill="1" applyBorder="1" applyAlignment="1">
      <alignment horizontal="center" vertical="center"/>
    </xf>
    <xf numFmtId="164" fontId="6" fillId="8" borderId="37" xfId="0" applyNumberFormat="1" applyFont="1" applyFill="1" applyBorder="1" applyAlignment="1">
      <alignment horizontal="center"/>
    </xf>
    <xf numFmtId="0" fontId="6" fillId="8" borderId="11" xfId="0" applyFont="1" applyFill="1" applyBorder="1" applyAlignment="1">
      <alignment horizontal="left" vertical="center"/>
    </xf>
    <xf numFmtId="0" fontId="6" fillId="8" borderId="0" xfId="0" applyFont="1" applyFill="1" applyAlignment="1">
      <alignment horizontal="center" vertical="center"/>
    </xf>
    <xf numFmtId="49" fontId="6" fillId="8" borderId="0" xfId="0" applyNumberFormat="1" applyFont="1" applyFill="1" applyAlignment="1">
      <alignment horizontal="center" vertical="center"/>
    </xf>
    <xf numFmtId="164" fontId="6" fillId="8" borderId="44" xfId="0" applyNumberFormat="1" applyFont="1" applyFill="1" applyBorder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2" fontId="6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/>
    </xf>
    <xf numFmtId="2" fontId="6" fillId="8" borderId="0" xfId="0" applyNumberFormat="1" applyFont="1" applyFill="1" applyAlignment="1">
      <alignment horizontal="center"/>
    </xf>
    <xf numFmtId="164" fontId="6" fillId="8" borderId="11" xfId="0" applyNumberFormat="1" applyFont="1" applyFill="1" applyBorder="1" applyAlignment="1">
      <alignment horizontal="center"/>
    </xf>
    <xf numFmtId="164" fontId="6" fillId="8" borderId="0" xfId="0" applyNumberFormat="1" applyFont="1" applyFill="1" applyAlignment="1" applyProtection="1">
      <alignment horizontal="center" vertical="center"/>
      <protection locked="0"/>
    </xf>
    <xf numFmtId="164" fontId="6" fillId="8" borderId="44" xfId="0" applyNumberFormat="1" applyFont="1" applyFill="1" applyBorder="1" applyAlignment="1" applyProtection="1">
      <alignment horizontal="center" vertical="center"/>
      <protection locked="0"/>
    </xf>
    <xf numFmtId="164" fontId="6" fillId="8" borderId="11" xfId="0" applyNumberFormat="1" applyFont="1" applyFill="1" applyBorder="1" applyAlignment="1">
      <alignment horizontal="center" vertical="center"/>
    </xf>
    <xf numFmtId="165" fontId="6" fillId="8" borderId="0" xfId="0" applyNumberFormat="1" applyFont="1" applyFill="1" applyAlignment="1">
      <alignment horizontal="center" vertical="center"/>
    </xf>
    <xf numFmtId="164" fontId="6" fillId="8" borderId="5" xfId="0" applyNumberFormat="1" applyFont="1" applyFill="1" applyBorder="1" applyAlignment="1">
      <alignment horizontal="center"/>
    </xf>
    <xf numFmtId="0" fontId="6" fillId="8" borderId="29" xfId="0" applyFont="1" applyFill="1" applyBorder="1" applyAlignment="1">
      <alignment horizontal="left"/>
    </xf>
    <xf numFmtId="0" fontId="6" fillId="8" borderId="39" xfId="0" applyFont="1" applyFill="1" applyBorder="1" applyAlignment="1">
      <alignment horizontal="center"/>
    </xf>
    <xf numFmtId="49" fontId="6" fillId="8" borderId="39" xfId="0" applyNumberFormat="1" applyFont="1" applyFill="1" applyBorder="1" applyAlignment="1">
      <alignment horizontal="center"/>
    </xf>
    <xf numFmtId="164" fontId="6" fillId="8" borderId="47" xfId="0" applyNumberFormat="1" applyFont="1" applyFill="1" applyBorder="1" applyAlignment="1">
      <alignment horizontal="center"/>
    </xf>
    <xf numFmtId="165" fontId="6" fillId="8" borderId="39" xfId="0" applyNumberFormat="1" applyFont="1" applyFill="1" applyBorder="1" applyAlignment="1">
      <alignment horizontal="center"/>
    </xf>
    <xf numFmtId="0" fontId="6" fillId="8" borderId="11" xfId="0" applyFont="1" applyFill="1" applyBorder="1" applyAlignment="1">
      <alignment horizontal="left"/>
    </xf>
    <xf numFmtId="0" fontId="6" fillId="8" borderId="0" xfId="0" applyFont="1" applyFill="1" applyAlignment="1">
      <alignment horizontal="center"/>
    </xf>
    <xf numFmtId="49" fontId="6" fillId="8" borderId="0" xfId="0" applyNumberFormat="1" applyFont="1" applyFill="1" applyAlignment="1">
      <alignment horizontal="center"/>
    </xf>
    <xf numFmtId="164" fontId="6" fillId="8" borderId="44" xfId="0" applyNumberFormat="1" applyFont="1" applyFill="1" applyBorder="1" applyAlignment="1">
      <alignment horizontal="center"/>
    </xf>
    <xf numFmtId="165" fontId="6" fillId="8" borderId="0" xfId="0" applyNumberFormat="1" applyFont="1" applyFill="1" applyAlignment="1">
      <alignment horizontal="center"/>
    </xf>
    <xf numFmtId="0" fontId="6" fillId="8" borderId="36" xfId="0" applyFont="1" applyFill="1" applyBorder="1" applyAlignment="1">
      <alignment horizontal="left"/>
    </xf>
    <xf numFmtId="0" fontId="6" fillId="8" borderId="45" xfId="0" applyFont="1" applyFill="1" applyBorder="1" applyAlignment="1">
      <alignment horizontal="center"/>
    </xf>
    <xf numFmtId="49" fontId="6" fillId="8" borderId="45" xfId="0" applyNumberFormat="1" applyFont="1" applyFill="1" applyBorder="1" applyAlignment="1">
      <alignment horizontal="center"/>
    </xf>
    <xf numFmtId="164" fontId="6" fillId="8" borderId="46" xfId="0" applyNumberFormat="1" applyFont="1" applyFill="1" applyBorder="1" applyAlignment="1">
      <alignment horizontal="center"/>
    </xf>
    <xf numFmtId="2" fontId="6" fillId="8" borderId="45" xfId="0" applyNumberFormat="1" applyFont="1" applyFill="1" applyBorder="1" applyAlignment="1">
      <alignment horizontal="center" vertical="center"/>
    </xf>
    <xf numFmtId="164" fontId="6" fillId="8" borderId="45" xfId="0" applyNumberFormat="1" applyFont="1" applyFill="1" applyBorder="1" applyAlignment="1">
      <alignment horizontal="center"/>
    </xf>
    <xf numFmtId="2" fontId="6" fillId="8" borderId="45" xfId="0" applyNumberFormat="1" applyFont="1" applyFill="1" applyBorder="1" applyAlignment="1">
      <alignment horizontal="center"/>
    </xf>
    <xf numFmtId="164" fontId="6" fillId="8" borderId="36" xfId="0" applyNumberFormat="1" applyFont="1" applyFill="1" applyBorder="1" applyAlignment="1">
      <alignment horizontal="center"/>
    </xf>
    <xf numFmtId="165" fontId="6" fillId="8" borderId="45" xfId="0" applyNumberFormat="1" applyFont="1" applyFill="1" applyBorder="1" applyAlignment="1">
      <alignment horizontal="center"/>
    </xf>
    <xf numFmtId="164" fontId="6" fillId="8" borderId="18" xfId="0" applyNumberFormat="1" applyFont="1" applyFill="1" applyBorder="1" applyAlignment="1">
      <alignment horizontal="center"/>
    </xf>
    <xf numFmtId="0" fontId="6" fillId="9" borderId="11" xfId="0" applyFont="1" applyFill="1" applyBorder="1" applyAlignment="1">
      <alignment horizontal="left" vertical="center"/>
    </xf>
    <xf numFmtId="0" fontId="6" fillId="9" borderId="0" xfId="0" applyFont="1" applyFill="1" applyAlignment="1">
      <alignment horizontal="center" vertical="center"/>
    </xf>
    <xf numFmtId="49" fontId="6" fillId="9" borderId="0" xfId="0" applyNumberFormat="1" applyFont="1" applyFill="1" applyAlignment="1">
      <alignment horizontal="center" vertical="center"/>
    </xf>
    <xf numFmtId="164" fontId="6" fillId="9" borderId="44" xfId="0" applyNumberFormat="1" applyFont="1" applyFill="1" applyBorder="1" applyAlignment="1">
      <alignment horizontal="center" vertical="center"/>
    </xf>
    <xf numFmtId="164" fontId="6" fillId="9" borderId="0" xfId="0" applyNumberFormat="1" applyFont="1" applyFill="1" applyAlignment="1">
      <alignment horizontal="center" vertical="center"/>
    </xf>
    <xf numFmtId="2" fontId="6" fillId="9" borderId="0" xfId="0" applyNumberFormat="1" applyFont="1" applyFill="1" applyAlignment="1">
      <alignment horizontal="center" vertical="center"/>
    </xf>
    <xf numFmtId="164" fontId="6" fillId="9" borderId="0" xfId="0" applyNumberFormat="1" applyFont="1" applyFill="1" applyAlignment="1">
      <alignment horizontal="center"/>
    </xf>
    <xf numFmtId="2" fontId="6" fillId="9" borderId="0" xfId="0" applyNumberFormat="1" applyFont="1" applyFill="1" applyAlignment="1">
      <alignment horizontal="center"/>
    </xf>
    <xf numFmtId="164" fontId="6" fillId="9" borderId="11" xfId="0" applyNumberFormat="1" applyFont="1" applyFill="1" applyBorder="1" applyAlignment="1">
      <alignment horizontal="center"/>
    </xf>
    <xf numFmtId="164" fontId="6" fillId="9" borderId="0" xfId="0" applyNumberFormat="1" applyFont="1" applyFill="1" applyAlignment="1" applyProtection="1">
      <alignment horizontal="center" vertical="center"/>
      <protection locked="0"/>
    </xf>
    <xf numFmtId="164" fontId="6" fillId="9" borderId="44" xfId="0" applyNumberFormat="1" applyFont="1" applyFill="1" applyBorder="1" applyAlignment="1" applyProtection="1">
      <alignment horizontal="center" vertical="center"/>
      <protection locked="0"/>
    </xf>
    <xf numFmtId="164" fontId="6" fillId="9" borderId="11" xfId="0" applyNumberFormat="1" applyFont="1" applyFill="1" applyBorder="1" applyAlignment="1">
      <alignment horizontal="center" vertical="center"/>
    </xf>
    <xf numFmtId="165" fontId="6" fillId="9" borderId="0" xfId="0" applyNumberFormat="1" applyFont="1" applyFill="1" applyAlignment="1">
      <alignment horizontal="center" vertical="center"/>
    </xf>
    <xf numFmtId="164" fontId="6" fillId="9" borderId="5" xfId="0" applyNumberFormat="1" applyFont="1" applyFill="1" applyBorder="1" applyAlignment="1">
      <alignment horizontal="center"/>
    </xf>
    <xf numFmtId="0" fontId="6" fillId="9" borderId="29" xfId="0" applyFont="1" applyFill="1" applyBorder="1" applyAlignment="1">
      <alignment horizontal="left"/>
    </xf>
    <xf numFmtId="0" fontId="6" fillId="9" borderId="39" xfId="0" applyFont="1" applyFill="1" applyBorder="1" applyAlignment="1">
      <alignment horizontal="center"/>
    </xf>
    <xf numFmtId="49" fontId="6" fillId="9" borderId="39" xfId="0" applyNumberFormat="1" applyFont="1" applyFill="1" applyBorder="1" applyAlignment="1">
      <alignment horizontal="center"/>
    </xf>
    <xf numFmtId="164" fontId="6" fillId="9" borderId="47" xfId="0" applyNumberFormat="1" applyFont="1" applyFill="1" applyBorder="1" applyAlignment="1">
      <alignment horizontal="center"/>
    </xf>
    <xf numFmtId="2" fontId="6" fillId="9" borderId="39" xfId="0" applyNumberFormat="1" applyFont="1" applyFill="1" applyBorder="1" applyAlignment="1">
      <alignment horizontal="center" vertical="center"/>
    </xf>
    <xf numFmtId="164" fontId="6" fillId="9" borderId="39" xfId="0" applyNumberFormat="1" applyFont="1" applyFill="1" applyBorder="1" applyAlignment="1">
      <alignment horizontal="center"/>
    </xf>
    <xf numFmtId="2" fontId="6" fillId="9" borderId="39" xfId="0" applyNumberFormat="1" applyFont="1" applyFill="1" applyBorder="1" applyAlignment="1">
      <alignment horizontal="center"/>
    </xf>
    <xf numFmtId="164" fontId="6" fillId="9" borderId="29" xfId="0" applyNumberFormat="1" applyFont="1" applyFill="1" applyBorder="1" applyAlignment="1">
      <alignment horizontal="center"/>
    </xf>
    <xf numFmtId="165" fontId="6" fillId="9" borderId="39" xfId="0" applyNumberFormat="1" applyFont="1" applyFill="1" applyBorder="1" applyAlignment="1">
      <alignment horizontal="center"/>
    </xf>
    <xf numFmtId="164" fontId="6" fillId="9" borderId="37" xfId="0" applyNumberFormat="1" applyFont="1" applyFill="1" applyBorder="1" applyAlignment="1">
      <alignment horizontal="center"/>
    </xf>
    <xf numFmtId="0" fontId="6" fillId="9" borderId="11" xfId="0" applyFont="1" applyFill="1" applyBorder="1" applyAlignment="1">
      <alignment horizontal="left"/>
    </xf>
    <xf numFmtId="0" fontId="6" fillId="9" borderId="0" xfId="0" applyFont="1" applyFill="1" applyAlignment="1">
      <alignment horizontal="center"/>
    </xf>
    <xf numFmtId="49" fontId="6" fillId="9" borderId="0" xfId="0" applyNumberFormat="1" applyFont="1" applyFill="1" applyAlignment="1">
      <alignment horizontal="center"/>
    </xf>
    <xf numFmtId="164" fontId="6" fillId="9" borderId="44" xfId="0" applyNumberFormat="1" applyFont="1" applyFill="1" applyBorder="1" applyAlignment="1">
      <alignment horizontal="center"/>
    </xf>
    <xf numFmtId="165" fontId="6" fillId="9" borderId="0" xfId="0" applyNumberFormat="1" applyFont="1" applyFill="1" applyAlignment="1">
      <alignment horizontal="center"/>
    </xf>
    <xf numFmtId="0" fontId="6" fillId="9" borderId="36" xfId="0" applyFont="1" applyFill="1" applyBorder="1" applyAlignment="1">
      <alignment horizontal="left"/>
    </xf>
    <xf numFmtId="0" fontId="6" fillId="9" borderId="45" xfId="0" applyFont="1" applyFill="1" applyBorder="1" applyAlignment="1">
      <alignment horizontal="center"/>
    </xf>
    <xf numFmtId="49" fontId="6" fillId="9" borderId="45" xfId="0" applyNumberFormat="1" applyFont="1" applyFill="1" applyBorder="1" applyAlignment="1">
      <alignment horizontal="center"/>
    </xf>
    <xf numFmtId="164" fontId="6" fillId="9" borderId="46" xfId="0" applyNumberFormat="1" applyFont="1" applyFill="1" applyBorder="1" applyAlignment="1">
      <alignment horizontal="center"/>
    </xf>
    <xf numFmtId="2" fontId="6" fillId="9" borderId="45" xfId="0" applyNumberFormat="1" applyFont="1" applyFill="1" applyBorder="1" applyAlignment="1">
      <alignment horizontal="center" vertical="center"/>
    </xf>
    <xf numFmtId="164" fontId="6" fillId="9" borderId="45" xfId="0" applyNumberFormat="1" applyFont="1" applyFill="1" applyBorder="1" applyAlignment="1">
      <alignment horizontal="center"/>
    </xf>
    <xf numFmtId="2" fontId="6" fillId="9" borderId="45" xfId="0" applyNumberFormat="1" applyFont="1" applyFill="1" applyBorder="1" applyAlignment="1">
      <alignment horizontal="center"/>
    </xf>
    <xf numFmtId="164" fontId="6" fillId="9" borderId="36" xfId="0" applyNumberFormat="1" applyFont="1" applyFill="1" applyBorder="1" applyAlignment="1">
      <alignment horizontal="center"/>
    </xf>
    <xf numFmtId="165" fontId="6" fillId="9" borderId="45" xfId="0" applyNumberFormat="1" applyFont="1" applyFill="1" applyBorder="1" applyAlignment="1">
      <alignment horizontal="center"/>
    </xf>
    <xf numFmtId="164" fontId="6" fillId="9" borderId="18" xfId="0" applyNumberFormat="1" applyFont="1" applyFill="1" applyBorder="1" applyAlignment="1">
      <alignment horizontal="center"/>
    </xf>
    <xf numFmtId="0" fontId="6" fillId="10" borderId="29" xfId="0" applyFont="1" applyFill="1" applyBorder="1" applyAlignment="1">
      <alignment horizontal="left" vertical="center"/>
    </xf>
    <xf numFmtId="0" fontId="6" fillId="10" borderId="39" xfId="0" applyFont="1" applyFill="1" applyBorder="1" applyAlignment="1">
      <alignment horizontal="center" vertical="center"/>
    </xf>
    <xf numFmtId="49" fontId="6" fillId="10" borderId="39" xfId="0" applyNumberFormat="1" applyFont="1" applyFill="1" applyBorder="1" applyAlignment="1">
      <alignment horizontal="center" vertical="center"/>
    </xf>
    <xf numFmtId="164" fontId="6" fillId="10" borderId="47" xfId="0" applyNumberFormat="1" applyFont="1" applyFill="1" applyBorder="1" applyAlignment="1">
      <alignment horizontal="center" vertical="center"/>
    </xf>
    <xf numFmtId="164" fontId="6" fillId="10" borderId="39" xfId="0" applyNumberFormat="1" applyFont="1" applyFill="1" applyBorder="1" applyAlignment="1">
      <alignment horizontal="center" vertical="center"/>
    </xf>
    <xf numFmtId="2" fontId="6" fillId="10" borderId="39" xfId="0" applyNumberFormat="1" applyFont="1" applyFill="1" applyBorder="1" applyAlignment="1">
      <alignment horizontal="center" vertical="center"/>
    </xf>
    <xf numFmtId="164" fontId="6" fillId="10" borderId="39" xfId="0" applyNumberFormat="1" applyFont="1" applyFill="1" applyBorder="1" applyAlignment="1">
      <alignment horizontal="center"/>
    </xf>
    <xf numFmtId="2" fontId="6" fillId="10" borderId="39" xfId="0" applyNumberFormat="1" applyFont="1" applyFill="1" applyBorder="1" applyAlignment="1">
      <alignment horizontal="center"/>
    </xf>
    <xf numFmtId="164" fontId="6" fillId="10" borderId="29" xfId="0" applyNumberFormat="1" applyFont="1" applyFill="1" applyBorder="1" applyAlignment="1">
      <alignment horizontal="center"/>
    </xf>
    <xf numFmtId="164" fontId="6" fillId="10" borderId="39" xfId="0" applyNumberFormat="1" applyFont="1" applyFill="1" applyBorder="1" applyAlignment="1" applyProtection="1">
      <alignment horizontal="center" vertical="center"/>
      <protection locked="0"/>
    </xf>
    <xf numFmtId="164" fontId="6" fillId="10" borderId="47" xfId="0" applyNumberFormat="1" applyFont="1" applyFill="1" applyBorder="1" applyAlignment="1" applyProtection="1">
      <alignment horizontal="center" vertical="center"/>
      <protection locked="0"/>
    </xf>
    <xf numFmtId="164" fontId="6" fillId="10" borderId="29" xfId="0" applyNumberFormat="1" applyFont="1" applyFill="1" applyBorder="1" applyAlignment="1">
      <alignment horizontal="center" vertical="center"/>
    </xf>
    <xf numFmtId="165" fontId="6" fillId="10" borderId="39" xfId="0" applyNumberFormat="1" applyFont="1" applyFill="1" applyBorder="1" applyAlignment="1">
      <alignment horizontal="center" vertical="center"/>
    </xf>
    <xf numFmtId="164" fontId="6" fillId="10" borderId="37" xfId="0" applyNumberFormat="1" applyFont="1" applyFill="1" applyBorder="1" applyAlignment="1">
      <alignment horizontal="center"/>
    </xf>
    <xf numFmtId="0" fontId="6" fillId="10" borderId="11" xfId="0" applyFont="1" applyFill="1" applyBorder="1" applyAlignment="1">
      <alignment horizontal="left" vertical="center"/>
    </xf>
    <xf numFmtId="0" fontId="6" fillId="10" borderId="0" xfId="0" applyFont="1" applyFill="1" applyAlignment="1">
      <alignment horizontal="center" vertical="center"/>
    </xf>
    <xf numFmtId="49" fontId="6" fillId="10" borderId="0" xfId="0" applyNumberFormat="1" applyFont="1" applyFill="1" applyAlignment="1">
      <alignment horizontal="center" vertical="center"/>
    </xf>
    <xf numFmtId="164" fontId="6" fillId="10" borderId="44" xfId="0" applyNumberFormat="1" applyFont="1" applyFill="1" applyBorder="1" applyAlignment="1">
      <alignment horizontal="center" vertical="center"/>
    </xf>
    <xf numFmtId="164" fontId="6" fillId="10" borderId="0" xfId="0" applyNumberFormat="1" applyFont="1" applyFill="1" applyAlignment="1">
      <alignment horizontal="center" vertical="center"/>
    </xf>
    <xf numFmtId="2" fontId="6" fillId="10" borderId="0" xfId="0" applyNumberFormat="1" applyFont="1" applyFill="1" applyAlignment="1">
      <alignment horizontal="center" vertical="center"/>
    </xf>
    <xf numFmtId="164" fontId="6" fillId="10" borderId="0" xfId="0" applyNumberFormat="1" applyFont="1" applyFill="1" applyAlignment="1">
      <alignment horizontal="center"/>
    </xf>
    <xf numFmtId="2" fontId="6" fillId="10" borderId="0" xfId="0" applyNumberFormat="1" applyFont="1" applyFill="1" applyAlignment="1">
      <alignment horizontal="center"/>
    </xf>
    <xf numFmtId="164" fontId="6" fillId="10" borderId="11" xfId="0" applyNumberFormat="1" applyFont="1" applyFill="1" applyBorder="1" applyAlignment="1">
      <alignment horizontal="center"/>
    </xf>
    <xf numFmtId="164" fontId="6" fillId="10" borderId="0" xfId="0" applyNumberFormat="1" applyFont="1" applyFill="1" applyAlignment="1" applyProtection="1">
      <alignment horizontal="center" vertical="center"/>
      <protection locked="0"/>
    </xf>
    <xf numFmtId="164" fontId="6" fillId="10" borderId="44" xfId="0" applyNumberFormat="1" applyFont="1" applyFill="1" applyBorder="1" applyAlignment="1" applyProtection="1">
      <alignment horizontal="center" vertical="center"/>
      <protection locked="0"/>
    </xf>
    <xf numFmtId="164" fontId="6" fillId="10" borderId="11" xfId="0" applyNumberFormat="1" applyFont="1" applyFill="1" applyBorder="1" applyAlignment="1">
      <alignment horizontal="center" vertical="center"/>
    </xf>
    <xf numFmtId="165" fontId="6" fillId="10" borderId="0" xfId="0" applyNumberFormat="1" applyFont="1" applyFill="1" applyAlignment="1">
      <alignment horizontal="center" vertical="center"/>
    </xf>
    <xf numFmtId="164" fontId="6" fillId="10" borderId="5" xfId="0" applyNumberFormat="1" applyFont="1" applyFill="1" applyBorder="1" applyAlignment="1">
      <alignment horizontal="center"/>
    </xf>
    <xf numFmtId="0" fontId="6" fillId="10" borderId="36" xfId="0" applyFont="1" applyFill="1" applyBorder="1" applyAlignment="1">
      <alignment horizontal="left" vertical="center"/>
    </xf>
    <xf numFmtId="0" fontId="6" fillId="10" borderId="45" xfId="0" applyFont="1" applyFill="1" applyBorder="1" applyAlignment="1">
      <alignment horizontal="center" vertical="center"/>
    </xf>
    <xf numFmtId="49" fontId="6" fillId="10" borderId="45" xfId="0" applyNumberFormat="1" applyFont="1" applyFill="1" applyBorder="1" applyAlignment="1">
      <alignment horizontal="center" vertical="center"/>
    </xf>
    <xf numFmtId="164" fontId="6" fillId="10" borderId="46" xfId="0" applyNumberFormat="1" applyFont="1" applyFill="1" applyBorder="1" applyAlignment="1">
      <alignment horizontal="center" vertical="center"/>
    </xf>
    <xf numFmtId="164" fontId="6" fillId="10" borderId="45" xfId="0" applyNumberFormat="1" applyFont="1" applyFill="1" applyBorder="1" applyAlignment="1">
      <alignment horizontal="center" vertical="center"/>
    </xf>
    <xf numFmtId="2" fontId="6" fillId="10" borderId="45" xfId="0" applyNumberFormat="1" applyFont="1" applyFill="1" applyBorder="1" applyAlignment="1">
      <alignment horizontal="center" vertical="center"/>
    </xf>
    <xf numFmtId="164" fontId="6" fillId="10" borderId="45" xfId="0" applyNumberFormat="1" applyFont="1" applyFill="1" applyBorder="1" applyAlignment="1">
      <alignment horizontal="center"/>
    </xf>
    <xf numFmtId="2" fontId="6" fillId="10" borderId="45" xfId="0" applyNumberFormat="1" applyFont="1" applyFill="1" applyBorder="1" applyAlignment="1">
      <alignment horizontal="center"/>
    </xf>
    <xf numFmtId="164" fontId="6" fillId="10" borderId="36" xfId="0" applyNumberFormat="1" applyFont="1" applyFill="1" applyBorder="1" applyAlignment="1">
      <alignment horizontal="center"/>
    </xf>
    <xf numFmtId="164" fontId="6" fillId="10" borderId="45" xfId="0" applyNumberFormat="1" applyFont="1" applyFill="1" applyBorder="1" applyAlignment="1" applyProtection="1">
      <alignment horizontal="center" vertical="center"/>
      <protection locked="0"/>
    </xf>
    <xf numFmtId="164" fontId="6" fillId="10" borderId="46" xfId="0" applyNumberFormat="1" applyFont="1" applyFill="1" applyBorder="1" applyAlignment="1" applyProtection="1">
      <alignment horizontal="center" vertical="center"/>
      <protection locked="0"/>
    </xf>
    <xf numFmtId="164" fontId="6" fillId="10" borderId="36" xfId="0" applyNumberFormat="1" applyFont="1" applyFill="1" applyBorder="1" applyAlignment="1">
      <alignment horizontal="center" vertical="center"/>
    </xf>
    <xf numFmtId="165" fontId="6" fillId="10" borderId="45" xfId="0" applyNumberFormat="1" applyFont="1" applyFill="1" applyBorder="1" applyAlignment="1">
      <alignment horizontal="center" vertical="center"/>
    </xf>
    <xf numFmtId="164" fontId="6" fillId="10" borderId="18" xfId="0" applyNumberFormat="1" applyFont="1" applyFill="1" applyBorder="1" applyAlignment="1">
      <alignment horizontal="center"/>
    </xf>
    <xf numFmtId="0" fontId="6" fillId="11" borderId="29" xfId="0" applyFont="1" applyFill="1" applyBorder="1" applyAlignment="1">
      <alignment horizontal="left" vertical="center"/>
    </xf>
    <xf numFmtId="0" fontId="6" fillId="11" borderId="39" xfId="0" applyFont="1" applyFill="1" applyBorder="1" applyAlignment="1">
      <alignment horizontal="center" vertical="center"/>
    </xf>
    <xf numFmtId="49" fontId="6" fillId="11" borderId="39" xfId="0" applyNumberFormat="1" applyFont="1" applyFill="1" applyBorder="1" applyAlignment="1">
      <alignment horizontal="center" vertical="center"/>
    </xf>
    <xf numFmtId="164" fontId="6" fillId="11" borderId="47" xfId="0" applyNumberFormat="1" applyFont="1" applyFill="1" applyBorder="1" applyAlignment="1">
      <alignment horizontal="center" vertical="center"/>
    </xf>
    <xf numFmtId="164" fontId="6" fillId="11" borderId="39" xfId="0" applyNumberFormat="1" applyFont="1" applyFill="1" applyBorder="1" applyAlignment="1">
      <alignment horizontal="center" vertical="center"/>
    </xf>
    <xf numFmtId="2" fontId="6" fillId="11" borderId="39" xfId="0" applyNumberFormat="1" applyFont="1" applyFill="1" applyBorder="1" applyAlignment="1">
      <alignment horizontal="center" vertical="center"/>
    </xf>
    <xf numFmtId="164" fontId="6" fillId="11" borderId="39" xfId="0" applyNumberFormat="1" applyFont="1" applyFill="1" applyBorder="1" applyAlignment="1">
      <alignment horizontal="center"/>
    </xf>
    <xf numFmtId="2" fontId="6" fillId="11" borderId="39" xfId="0" applyNumberFormat="1" applyFont="1" applyFill="1" applyBorder="1" applyAlignment="1">
      <alignment horizontal="center"/>
    </xf>
    <xf numFmtId="164" fontId="6" fillId="11" borderId="29" xfId="0" applyNumberFormat="1" applyFont="1" applyFill="1" applyBorder="1" applyAlignment="1">
      <alignment horizontal="center"/>
    </xf>
    <xf numFmtId="164" fontId="6" fillId="11" borderId="39" xfId="0" applyNumberFormat="1" applyFont="1" applyFill="1" applyBorder="1" applyAlignment="1" applyProtection="1">
      <alignment horizontal="center" vertical="center"/>
      <protection locked="0"/>
    </xf>
    <xf numFmtId="164" fontId="6" fillId="11" borderId="47" xfId="0" applyNumberFormat="1" applyFont="1" applyFill="1" applyBorder="1" applyAlignment="1" applyProtection="1">
      <alignment horizontal="center" vertical="center"/>
      <protection locked="0"/>
    </xf>
    <xf numFmtId="164" fontId="6" fillId="11" borderId="29" xfId="0" applyNumberFormat="1" applyFont="1" applyFill="1" applyBorder="1" applyAlignment="1">
      <alignment horizontal="center" vertical="center"/>
    </xf>
    <xf numFmtId="165" fontId="6" fillId="11" borderId="39" xfId="0" applyNumberFormat="1" applyFont="1" applyFill="1" applyBorder="1" applyAlignment="1">
      <alignment horizontal="center" vertical="center"/>
    </xf>
    <xf numFmtId="164" fontId="6" fillId="11" borderId="37" xfId="0" applyNumberFormat="1" applyFont="1" applyFill="1" applyBorder="1" applyAlignment="1">
      <alignment horizontal="center"/>
    </xf>
    <xf numFmtId="0" fontId="6" fillId="11" borderId="11" xfId="0" applyFont="1" applyFill="1" applyBorder="1" applyAlignment="1">
      <alignment horizontal="left" vertical="center"/>
    </xf>
    <xf numFmtId="0" fontId="6" fillId="11" borderId="0" xfId="0" applyFont="1" applyFill="1" applyAlignment="1">
      <alignment horizontal="center" vertical="center"/>
    </xf>
    <xf numFmtId="49" fontId="6" fillId="11" borderId="0" xfId="0" applyNumberFormat="1" applyFont="1" applyFill="1" applyAlignment="1">
      <alignment horizontal="center" vertical="center"/>
    </xf>
    <xf numFmtId="164" fontId="6" fillId="11" borderId="44" xfId="0" applyNumberFormat="1" applyFont="1" applyFill="1" applyBorder="1" applyAlignment="1">
      <alignment horizontal="center" vertical="center"/>
    </xf>
    <xf numFmtId="164" fontId="6" fillId="11" borderId="0" xfId="0" applyNumberFormat="1" applyFont="1" applyFill="1" applyAlignment="1">
      <alignment horizontal="center" vertical="center"/>
    </xf>
    <xf numFmtId="2" fontId="6" fillId="11" borderId="0" xfId="0" applyNumberFormat="1" applyFont="1" applyFill="1" applyAlignment="1">
      <alignment horizontal="center" vertical="center"/>
    </xf>
    <xf numFmtId="164" fontId="6" fillId="11" borderId="0" xfId="0" applyNumberFormat="1" applyFont="1" applyFill="1" applyAlignment="1">
      <alignment horizontal="center"/>
    </xf>
    <xf numFmtId="2" fontId="6" fillId="11" borderId="0" xfId="0" applyNumberFormat="1" applyFont="1" applyFill="1" applyAlignment="1">
      <alignment horizontal="center"/>
    </xf>
    <xf numFmtId="164" fontId="6" fillId="11" borderId="11" xfId="0" applyNumberFormat="1" applyFont="1" applyFill="1" applyBorder="1" applyAlignment="1">
      <alignment horizontal="center"/>
    </xf>
    <xf numFmtId="164" fontId="6" fillId="11" borderId="0" xfId="0" applyNumberFormat="1" applyFont="1" applyFill="1" applyAlignment="1" applyProtection="1">
      <alignment horizontal="center" vertical="center"/>
      <protection locked="0"/>
    </xf>
    <xf numFmtId="164" fontId="6" fillId="11" borderId="44" xfId="0" applyNumberFormat="1" applyFont="1" applyFill="1" applyBorder="1" applyAlignment="1" applyProtection="1">
      <alignment horizontal="center" vertical="center"/>
      <protection locked="0"/>
    </xf>
    <xf numFmtId="164" fontId="6" fillId="11" borderId="11" xfId="0" applyNumberFormat="1" applyFont="1" applyFill="1" applyBorder="1" applyAlignment="1">
      <alignment horizontal="center" vertical="center"/>
    </xf>
    <xf numFmtId="165" fontId="6" fillId="11" borderId="0" xfId="0" applyNumberFormat="1" applyFont="1" applyFill="1" applyAlignment="1">
      <alignment horizontal="center" vertical="center"/>
    </xf>
    <xf numFmtId="164" fontId="6" fillId="11" borderId="5" xfId="0" applyNumberFormat="1" applyFont="1" applyFill="1" applyBorder="1" applyAlignment="1">
      <alignment horizontal="center"/>
    </xf>
    <xf numFmtId="0" fontId="6" fillId="11" borderId="16" xfId="0" applyFont="1" applyFill="1" applyBorder="1" applyAlignment="1">
      <alignment horizontal="left" vertical="center"/>
    </xf>
    <xf numFmtId="0" fontId="6" fillId="11" borderId="48" xfId="0" applyFont="1" applyFill="1" applyBorder="1" applyAlignment="1">
      <alignment horizontal="center" vertical="center"/>
    </xf>
    <xf numFmtId="49" fontId="6" fillId="11" borderId="48" xfId="0" applyNumberFormat="1" applyFont="1" applyFill="1" applyBorder="1" applyAlignment="1">
      <alignment horizontal="center" vertical="center"/>
    </xf>
    <xf numFmtId="164" fontId="6" fillId="11" borderId="49" xfId="0" applyNumberFormat="1" applyFont="1" applyFill="1" applyBorder="1" applyAlignment="1">
      <alignment horizontal="center" vertical="center"/>
    </xf>
    <xf numFmtId="164" fontId="6" fillId="11" borderId="48" xfId="0" applyNumberFormat="1" applyFont="1" applyFill="1" applyBorder="1" applyAlignment="1">
      <alignment horizontal="center" vertical="center"/>
    </xf>
    <xf numFmtId="2" fontId="6" fillId="11" borderId="48" xfId="0" applyNumberFormat="1" applyFont="1" applyFill="1" applyBorder="1" applyAlignment="1">
      <alignment horizontal="center" vertical="center"/>
    </xf>
    <xf numFmtId="164" fontId="6" fillId="11" borderId="16" xfId="0" applyNumberFormat="1" applyFont="1" applyFill="1" applyBorder="1" applyAlignment="1">
      <alignment horizontal="center" vertical="center"/>
    </xf>
    <xf numFmtId="164" fontId="6" fillId="11" borderId="48" xfId="0" applyNumberFormat="1" applyFont="1" applyFill="1" applyBorder="1" applyAlignment="1" applyProtection="1">
      <alignment horizontal="center" vertical="center"/>
      <protection locked="0"/>
    </xf>
    <xf numFmtId="164" fontId="6" fillId="11" borderId="49" xfId="0" applyNumberFormat="1" applyFont="1" applyFill="1" applyBorder="1" applyAlignment="1" applyProtection="1">
      <alignment horizontal="center" vertical="center"/>
      <protection locked="0"/>
    </xf>
    <xf numFmtId="165" fontId="6" fillId="11" borderId="48" xfId="0" applyNumberFormat="1" applyFont="1" applyFill="1" applyBorder="1" applyAlignment="1">
      <alignment horizontal="center" vertical="center"/>
    </xf>
    <xf numFmtId="164" fontId="6" fillId="11" borderId="48" xfId="0" applyNumberFormat="1" applyFont="1" applyFill="1" applyBorder="1" applyAlignment="1">
      <alignment horizontal="center"/>
    </xf>
    <xf numFmtId="164" fontId="6" fillId="11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4" fillId="0" borderId="40" xfId="0" applyFont="1" applyBorder="1" applyAlignment="1">
      <alignment horizontal="center" textRotation="45"/>
    </xf>
    <xf numFmtId="0" fontId="4" fillId="0" borderId="27" xfId="0" applyFont="1" applyBorder="1" applyAlignment="1">
      <alignment horizontal="center" textRotation="45"/>
    </xf>
    <xf numFmtId="0" fontId="4" fillId="0" borderId="28" xfId="0" applyFont="1" applyBorder="1" applyAlignment="1">
      <alignment horizontal="center" textRotation="45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4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5" borderId="39" xfId="0" applyNumberFormat="1" applyFont="1" applyFill="1" applyBorder="1" applyAlignment="1">
      <alignment horizontal="center" vertical="center" wrapText="1"/>
    </xf>
    <xf numFmtId="49" fontId="3" fillId="5" borderId="4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/>
    </xf>
    <xf numFmtId="49" fontId="3" fillId="5" borderId="37" xfId="0" applyNumberFormat="1" applyFont="1" applyFill="1" applyBorder="1" applyAlignment="1">
      <alignment horizontal="center"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6" fillId="10" borderId="3" xfId="0" applyNumberFormat="1" applyFont="1" applyFill="1" applyBorder="1" applyAlignment="1">
      <alignment horizontal="center" vertical="center" wrapText="1"/>
    </xf>
    <xf numFmtId="49" fontId="6" fillId="10" borderId="6" xfId="0" applyNumberFormat="1" applyFont="1" applyFill="1" applyBorder="1" applyAlignment="1">
      <alignment horizontal="center" vertical="center" wrapText="1"/>
    </xf>
    <xf numFmtId="49" fontId="6" fillId="10" borderId="17" xfId="0" applyNumberFormat="1" applyFont="1" applyFill="1" applyBorder="1" applyAlignment="1">
      <alignment horizontal="center" vertical="center" wrapText="1"/>
    </xf>
    <xf numFmtId="49" fontId="6" fillId="11" borderId="3" xfId="0" applyNumberFormat="1" applyFont="1" applyFill="1" applyBorder="1" applyAlignment="1">
      <alignment horizontal="center" vertical="center" wrapText="1"/>
    </xf>
    <xf numFmtId="49" fontId="6" fillId="11" borderId="6" xfId="0" applyNumberFormat="1" applyFont="1" applyFill="1" applyBorder="1" applyAlignment="1">
      <alignment horizontal="center" vertical="center" wrapText="1"/>
    </xf>
    <xf numFmtId="49" fontId="6" fillId="11" borderId="8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center" vertical="center" wrapText="1"/>
    </xf>
    <xf numFmtId="49" fontId="6" fillId="6" borderId="21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center" vertical="center" wrapText="1"/>
    </xf>
    <xf numFmtId="49" fontId="6" fillId="6" borderId="17" xfId="0" applyNumberFormat="1" applyFont="1" applyFill="1" applyBorder="1" applyAlignment="1">
      <alignment horizontal="center" vertical="center" wrapText="1"/>
    </xf>
    <xf numFmtId="49" fontId="6" fillId="7" borderId="3" xfId="0" applyNumberFormat="1" applyFont="1" applyFill="1" applyBorder="1" applyAlignment="1">
      <alignment horizontal="center" vertical="center" wrapText="1"/>
    </xf>
    <xf numFmtId="49" fontId="6" fillId="7" borderId="6" xfId="0" applyNumberFormat="1" applyFont="1" applyFill="1" applyBorder="1" applyAlignment="1">
      <alignment horizontal="center" vertical="center" wrapText="1"/>
    </xf>
    <xf numFmtId="49" fontId="6" fillId="8" borderId="3" xfId="0" applyNumberFormat="1" applyFont="1" applyFill="1" applyBorder="1" applyAlignment="1">
      <alignment horizontal="center"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49" fontId="6" fillId="8" borderId="17" xfId="0" applyNumberFormat="1" applyFont="1" applyFill="1" applyBorder="1" applyAlignment="1">
      <alignment horizontal="center" vertical="center" wrapText="1"/>
    </xf>
    <xf numFmtId="49" fontId="6" fillId="9" borderId="3" xfId="0" applyNumberFormat="1" applyFont="1" applyFill="1" applyBorder="1" applyAlignment="1">
      <alignment horizontal="center" vertical="center" wrapText="1"/>
    </xf>
    <xf numFmtId="49" fontId="6" fillId="9" borderId="6" xfId="0" applyNumberFormat="1" applyFont="1" applyFill="1" applyBorder="1" applyAlignment="1">
      <alignment horizontal="center" vertical="center" wrapText="1"/>
    </xf>
    <xf numFmtId="49" fontId="6" fillId="9" borderId="17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17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6" fillId="3" borderId="23" xfId="0" applyNumberFormat="1" applyFont="1" applyFill="1" applyBorder="1" applyAlignment="1">
      <alignment horizontal="center" vertical="center" wrapText="1"/>
    </xf>
    <xf numFmtId="49" fontId="6" fillId="3" borderId="24" xfId="0" applyNumberFormat="1" applyFont="1" applyFill="1" applyBorder="1" applyAlignment="1">
      <alignment horizontal="center" vertical="center" wrapText="1"/>
    </xf>
    <xf numFmtId="49" fontId="6" fillId="3" borderId="30" xfId="0" applyNumberFormat="1" applyFont="1" applyFill="1" applyBorder="1" applyAlignment="1">
      <alignment horizontal="center" vertical="center" wrapText="1"/>
    </xf>
    <xf numFmtId="49" fontId="6" fillId="5" borderId="31" xfId="0" applyNumberFormat="1" applyFont="1" applyFill="1" applyBorder="1" applyAlignment="1">
      <alignment horizontal="center" vertical="center" wrapText="1"/>
    </xf>
    <xf numFmtId="49" fontId="6" fillId="5" borderId="24" xfId="0" applyNumberFormat="1" applyFont="1" applyFill="1" applyBorder="1" applyAlignment="1">
      <alignment horizontal="center" vertical="center" wrapText="1"/>
    </xf>
    <xf numFmtId="49" fontId="6" fillId="5" borderId="30" xfId="0" applyNumberFormat="1" applyFont="1" applyFill="1" applyBorder="1" applyAlignment="1">
      <alignment horizontal="center" vertical="center" wrapText="1"/>
    </xf>
    <xf numFmtId="49" fontId="6" fillId="4" borderId="31" xfId="0" applyNumberFormat="1" applyFont="1" applyFill="1" applyBorder="1" applyAlignment="1">
      <alignment horizontal="center" vertical="center" wrapText="1"/>
    </xf>
    <xf numFmtId="49" fontId="6" fillId="4" borderId="24" xfId="0" applyNumberFormat="1" applyFont="1" applyFill="1" applyBorder="1" applyAlignment="1">
      <alignment horizontal="center" vertical="center" wrapText="1"/>
    </xf>
    <xf numFmtId="49" fontId="6" fillId="4" borderId="30" xfId="0" applyNumberFormat="1" applyFont="1" applyFill="1" applyBorder="1" applyAlignment="1">
      <alignment horizontal="center" vertical="center" wrapText="1"/>
    </xf>
    <xf numFmtId="49" fontId="6" fillId="2" borderId="31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</cellXfs>
  <cellStyles count="2">
    <cellStyle name="Standard" xfId="0" builtinId="0"/>
    <cellStyle name="Standard 3" xfId="1" xr:uid="{00000000-0005-0000-0000-000001000000}"/>
  </cellStyles>
  <dxfs count="0"/>
  <tableStyles count="0" defaultTableStyle="TableStyleMedium2" defaultPivotStyle="PivotStyleLight16"/>
  <colors>
    <mruColors>
      <color rgb="FFFDE9D9"/>
      <color rgb="FFDCE6F1"/>
      <color rgb="FFDDD9C4"/>
      <color rgb="FFEBF1DE"/>
      <color rgb="FFEBF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E6AE9-ABE9-0048-97F1-7323DF006BD3}">
  <dimension ref="B1:AZ37"/>
  <sheetViews>
    <sheetView zoomScale="130" zoomScaleNormal="130" workbookViewId="0">
      <selection activeCell="B1" sqref="B1:G1"/>
    </sheetView>
  </sheetViews>
  <sheetFormatPr baseColWidth="10" defaultColWidth="11.3828125" defaultRowHeight="14.6" x14ac:dyDescent="0.4"/>
  <cols>
    <col min="1" max="1" width="3.69140625" customWidth="1"/>
    <col min="2" max="2" width="12.15234375" customWidth="1"/>
    <col min="9" max="9" width="10.84375" customWidth="1"/>
    <col min="11" max="11" width="20.84375" customWidth="1"/>
    <col min="25" max="25" width="15.15234375" customWidth="1"/>
    <col min="27" max="27" width="14" customWidth="1"/>
    <col min="28" max="28" width="12.84375" customWidth="1"/>
    <col min="30" max="30" width="13.69140625" customWidth="1"/>
    <col min="31" max="31" width="12.84375" bestFit="1" customWidth="1"/>
    <col min="32" max="32" width="12" bestFit="1" customWidth="1"/>
    <col min="34" max="34" width="11.3828125" customWidth="1"/>
    <col min="38" max="38" width="14" bestFit="1" customWidth="1"/>
  </cols>
  <sheetData>
    <row r="1" spans="2:52" ht="16" customHeight="1" x14ac:dyDescent="0.4">
      <c r="B1" s="341" t="s">
        <v>0</v>
      </c>
      <c r="C1" s="341"/>
      <c r="D1" s="341"/>
      <c r="E1" s="341"/>
      <c r="F1" s="341"/>
      <c r="G1" s="341"/>
      <c r="H1" s="75"/>
      <c r="I1" s="75"/>
      <c r="J1" s="75"/>
      <c r="K1" s="76"/>
      <c r="L1" s="77"/>
      <c r="M1" s="75"/>
      <c r="N1" s="78"/>
      <c r="O1" s="78"/>
      <c r="P1" s="78"/>
      <c r="Q1" s="75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</row>
    <row r="2" spans="2:52" ht="15.45" thickBot="1" x14ac:dyDescent="0.45">
      <c r="B2" s="342"/>
      <c r="C2" s="342"/>
      <c r="D2" s="342"/>
      <c r="E2" s="342"/>
      <c r="F2" s="342"/>
      <c r="G2" s="342"/>
      <c r="H2" s="75"/>
      <c r="I2" s="75"/>
      <c r="J2" s="75"/>
      <c r="K2" s="76"/>
      <c r="L2" s="77"/>
      <c r="M2" s="75"/>
      <c r="N2" s="78"/>
      <c r="O2" s="78"/>
      <c r="P2" s="78"/>
      <c r="Q2" s="75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</row>
    <row r="3" spans="2:52" ht="37.75" thickBot="1" x14ac:dyDescent="0.45">
      <c r="B3" s="79" t="s">
        <v>1</v>
      </c>
      <c r="C3" s="80" t="s">
        <v>2</v>
      </c>
      <c r="D3" s="81" t="s">
        <v>3</v>
      </c>
      <c r="E3" s="82" t="s">
        <v>4</v>
      </c>
      <c r="F3" s="83" t="s">
        <v>5</v>
      </c>
      <c r="G3" s="84" t="s">
        <v>6</v>
      </c>
      <c r="H3" s="85" t="s">
        <v>7</v>
      </c>
      <c r="I3" s="85" t="s">
        <v>8</v>
      </c>
      <c r="J3" s="85" t="s">
        <v>9</v>
      </c>
      <c r="K3" s="81" t="s">
        <v>10</v>
      </c>
      <c r="L3" s="86" t="s">
        <v>11</v>
      </c>
      <c r="M3" s="85" t="s">
        <v>12</v>
      </c>
      <c r="N3" s="86" t="s">
        <v>13</v>
      </c>
      <c r="O3" s="86" t="s">
        <v>14</v>
      </c>
      <c r="P3" s="86" t="s">
        <v>15</v>
      </c>
      <c r="Q3" s="87" t="s">
        <v>16</v>
      </c>
      <c r="R3" s="84" t="s">
        <v>17</v>
      </c>
      <c r="S3" s="85" t="s">
        <v>18</v>
      </c>
      <c r="T3" s="85" t="s">
        <v>19</v>
      </c>
      <c r="U3" s="85" t="s">
        <v>20</v>
      </c>
      <c r="V3" s="85" t="s">
        <v>21</v>
      </c>
      <c r="W3" s="85" t="s">
        <v>22</v>
      </c>
      <c r="X3" s="85" t="s">
        <v>23</v>
      </c>
      <c r="Y3" s="84" t="s">
        <v>24</v>
      </c>
      <c r="Z3" s="85" t="s">
        <v>25</v>
      </c>
      <c r="AA3" s="85" t="s">
        <v>26</v>
      </c>
      <c r="AB3" s="85" t="s">
        <v>27</v>
      </c>
      <c r="AC3" s="85" t="s">
        <v>28</v>
      </c>
      <c r="AD3" s="85" t="s">
        <v>29</v>
      </c>
      <c r="AE3" s="85" t="s">
        <v>30</v>
      </c>
      <c r="AF3" s="85" t="s">
        <v>31</v>
      </c>
      <c r="AG3" s="88" t="s">
        <v>32</v>
      </c>
      <c r="AH3" s="89" t="s">
        <v>33</v>
      </c>
      <c r="AI3" s="90" t="s">
        <v>34</v>
      </c>
      <c r="AJ3" s="91" t="s">
        <v>35</v>
      </c>
      <c r="AK3" s="92" t="s">
        <v>36</v>
      </c>
      <c r="AL3" s="89" t="s">
        <v>37</v>
      </c>
      <c r="AM3" s="90" t="s">
        <v>38</v>
      </c>
      <c r="AN3" s="85" t="s">
        <v>39</v>
      </c>
      <c r="AO3" s="85" t="s">
        <v>40</v>
      </c>
      <c r="AP3" s="88" t="s">
        <v>41</v>
      </c>
      <c r="AQ3" s="88" t="s">
        <v>42</v>
      </c>
      <c r="AR3" s="88" t="s">
        <v>43</v>
      </c>
      <c r="AS3" s="88" t="s">
        <v>44</v>
      </c>
      <c r="AT3" s="88" t="s">
        <v>45</v>
      </c>
      <c r="AU3" s="88" t="s">
        <v>46</v>
      </c>
      <c r="AV3" s="89" t="s">
        <v>47</v>
      </c>
      <c r="AW3" s="84" t="s">
        <v>48</v>
      </c>
      <c r="AX3" s="85" t="s">
        <v>49</v>
      </c>
      <c r="AY3" s="85" t="s">
        <v>50</v>
      </c>
      <c r="AZ3" s="93" t="s">
        <v>51</v>
      </c>
    </row>
    <row r="4" spans="2:52" x14ac:dyDescent="0.4">
      <c r="B4" s="343" t="s">
        <v>52</v>
      </c>
      <c r="C4" s="94" t="s">
        <v>53</v>
      </c>
      <c r="D4" s="95" t="s">
        <v>54</v>
      </c>
      <c r="E4" s="96" t="s">
        <v>55</v>
      </c>
      <c r="F4" s="95" t="s">
        <v>56</v>
      </c>
      <c r="G4" s="97">
        <v>7.6</v>
      </c>
      <c r="H4" s="98">
        <v>32.06667658391811</v>
      </c>
      <c r="I4" s="98">
        <v>25.110482829206916</v>
      </c>
      <c r="J4" s="98">
        <v>42.822840586874975</v>
      </c>
      <c r="K4" s="95" t="s">
        <v>57</v>
      </c>
      <c r="L4" s="99">
        <v>1.3703771147592905</v>
      </c>
      <c r="M4" s="100">
        <f>L4+(0.009*J4)</f>
        <v>1.7557826800411651</v>
      </c>
      <c r="N4" s="101">
        <v>1.1000000000000001</v>
      </c>
      <c r="O4" s="101">
        <v>1.39</v>
      </c>
      <c r="P4" s="101">
        <v>1.47</v>
      </c>
      <c r="Q4" s="102">
        <v>48.287656046819222</v>
      </c>
      <c r="R4" s="97">
        <v>5.25</v>
      </c>
      <c r="S4" s="98">
        <v>0.107</v>
      </c>
      <c r="T4" s="98">
        <v>0.99099999999999999</v>
      </c>
      <c r="U4" s="98">
        <v>3.5000000000000003E-2</v>
      </c>
      <c r="V4" s="98">
        <v>1.0345272239137164</v>
      </c>
      <c r="W4" s="98">
        <f t="shared" ref="W4:W11" si="0">2*V4</f>
        <v>2.0690544478274329</v>
      </c>
      <c r="X4" s="98">
        <v>9.2616822429906538</v>
      </c>
      <c r="Y4" s="97">
        <v>28.175634720687846</v>
      </c>
      <c r="Z4" s="98">
        <v>0.67627902390108596</v>
      </c>
      <c r="AA4" s="98">
        <v>2.1757792451334841</v>
      </c>
      <c r="AB4" s="98">
        <v>0.25854848122398033</v>
      </c>
      <c r="AC4" s="98">
        <v>1.3948341234010029E-3</v>
      </c>
      <c r="AD4" s="98">
        <v>2.6237874207431819E-3</v>
      </c>
      <c r="AE4" s="98">
        <v>1.0272976658364069E-2</v>
      </c>
      <c r="AF4" s="98">
        <v>0</v>
      </c>
      <c r="AG4" s="103">
        <v>31.300533069148901</v>
      </c>
      <c r="AH4" s="104">
        <v>99.954340719466543</v>
      </c>
      <c r="AI4" s="105">
        <v>5.7335794758235483</v>
      </c>
      <c r="AJ4" s="99">
        <v>1.0043496189965002</v>
      </c>
      <c r="AK4" s="106">
        <v>0.17516973876990508</v>
      </c>
      <c r="AL4" s="104">
        <v>0.20124424151608339</v>
      </c>
      <c r="AM4" s="103">
        <v>56.145558560111148</v>
      </c>
      <c r="AN4" s="98">
        <v>13.59734851703918</v>
      </c>
      <c r="AO4" s="98">
        <v>0.15371795570413432</v>
      </c>
      <c r="AP4" s="103">
        <v>1.5371795570413431E-4</v>
      </c>
      <c r="AQ4" s="103">
        <v>42.250232732157563</v>
      </c>
      <c r="AR4" s="103">
        <v>2.8923347911317761</v>
      </c>
      <c r="AS4" s="103">
        <v>12.062209700031937</v>
      </c>
      <c r="AT4" s="103">
        <v>0.62669982196913954</v>
      </c>
      <c r="AU4" s="103">
        <v>2.0927927166454596</v>
      </c>
      <c r="AV4" s="98">
        <v>7.5911433213565346E-2</v>
      </c>
      <c r="AW4" s="105">
        <v>0.44285897537704094</v>
      </c>
      <c r="AX4" s="100">
        <v>0.1021</v>
      </c>
      <c r="AY4" s="100">
        <f>AW4-AX4</f>
        <v>0.34075897537704092</v>
      </c>
      <c r="AZ4" s="107">
        <v>6.9337033319357744</v>
      </c>
    </row>
    <row r="5" spans="2:52" x14ac:dyDescent="0.4">
      <c r="B5" s="344"/>
      <c r="C5" s="108" t="s">
        <v>58</v>
      </c>
      <c r="D5" s="109" t="s">
        <v>59</v>
      </c>
      <c r="E5" s="110" t="s">
        <v>60</v>
      </c>
      <c r="F5" s="109" t="s">
        <v>61</v>
      </c>
      <c r="G5" s="111">
        <v>8.8000000000000007</v>
      </c>
      <c r="H5" s="112">
        <v>28.311846388139347</v>
      </c>
      <c r="I5" s="112">
        <v>29.578733136273698</v>
      </c>
      <c r="J5" s="112">
        <v>42.109420475586958</v>
      </c>
      <c r="K5" s="109" t="s">
        <v>57</v>
      </c>
      <c r="L5" s="113">
        <v>1.5617451790532373</v>
      </c>
      <c r="M5" s="112">
        <f>L5+(0.009*J5)</f>
        <v>1.9407299633335198</v>
      </c>
      <c r="N5" s="113">
        <v>1.1000000000000001</v>
      </c>
      <c r="O5" s="113">
        <v>1.39</v>
      </c>
      <c r="P5" s="113">
        <v>1.47</v>
      </c>
      <c r="Q5" s="114">
        <v>41.066219658368396</v>
      </c>
      <c r="R5" s="111">
        <v>5.27</v>
      </c>
      <c r="S5" s="112">
        <v>7.3999999999999996E-2</v>
      </c>
      <c r="T5" s="112">
        <v>0.69899999999999995</v>
      </c>
      <c r="U5" s="112">
        <v>2.8000000000000001E-2</v>
      </c>
      <c r="V5" s="112">
        <v>0.79266319956769071</v>
      </c>
      <c r="W5" s="112">
        <f t="shared" si="0"/>
        <v>1.5853263991353814</v>
      </c>
      <c r="X5" s="112">
        <v>9.4459459459459456</v>
      </c>
      <c r="Y5" s="111">
        <v>29.907415415008444</v>
      </c>
      <c r="Z5" s="112">
        <v>0.58703578619336561</v>
      </c>
      <c r="AA5" s="112">
        <v>1.8886587260718544</v>
      </c>
      <c r="AB5" s="112">
        <v>0.37489900727580289</v>
      </c>
      <c r="AC5" s="112">
        <v>1.3320562465776692E-3</v>
      </c>
      <c r="AD5" s="112">
        <v>2.6237874207431819E-3</v>
      </c>
      <c r="AE5" s="112">
        <v>4.4785776209728765E-3</v>
      </c>
      <c r="AF5" s="112">
        <v>0</v>
      </c>
      <c r="AG5" s="115">
        <v>32.766443355837758</v>
      </c>
      <c r="AH5" s="116">
        <v>99.974258966111478</v>
      </c>
      <c r="AI5" s="117">
        <v>6.090706364987021</v>
      </c>
      <c r="AJ5" s="118">
        <v>0.74883673639595538</v>
      </c>
      <c r="AK5" s="119">
        <v>0.12294743688527023</v>
      </c>
      <c r="AL5" s="116">
        <v>0.19895845940334977</v>
      </c>
      <c r="AM5" s="115">
        <v>61.079131052301555</v>
      </c>
      <c r="AN5" s="112">
        <v>14.097367875051614</v>
      </c>
      <c r="AO5" s="112">
        <v>0.11549142255599396</v>
      </c>
      <c r="AP5" s="115">
        <v>1.1549142255599396E-4</v>
      </c>
      <c r="AQ5" s="115">
        <v>43.775275409908794</v>
      </c>
      <c r="AR5" s="115">
        <v>2.1658101897585293</v>
      </c>
      <c r="AS5" s="115">
        <v>12.265877411370889</v>
      </c>
      <c r="AT5" s="115">
        <v>0.63117361869776523</v>
      </c>
      <c r="AU5" s="115">
        <v>2.3254678988381294</v>
      </c>
      <c r="AV5" s="112">
        <v>0.18040418168248692</v>
      </c>
      <c r="AW5" s="117">
        <v>0.39484272503571094</v>
      </c>
      <c r="AX5" s="120">
        <v>0.1003</v>
      </c>
      <c r="AY5" s="120">
        <f>AW5-AX5</f>
        <v>0.29454272503571094</v>
      </c>
      <c r="AZ5" s="121">
        <v>5.6843987931627851</v>
      </c>
    </row>
    <row r="6" spans="2:52" x14ac:dyDescent="0.4">
      <c r="B6" s="345"/>
      <c r="C6" s="122" t="s">
        <v>62</v>
      </c>
      <c r="D6" s="123" t="s">
        <v>63</v>
      </c>
      <c r="E6" s="124" t="s">
        <v>64</v>
      </c>
      <c r="F6" s="123" t="s">
        <v>65</v>
      </c>
      <c r="G6" s="125" t="s">
        <v>66</v>
      </c>
      <c r="H6" s="126">
        <v>97.661198823815909</v>
      </c>
      <c r="I6" s="126">
        <v>2.0429577641161245</v>
      </c>
      <c r="J6" s="126">
        <v>0.29584341206796361</v>
      </c>
      <c r="K6" s="123" t="s">
        <v>67</v>
      </c>
      <c r="L6" s="127" t="s">
        <v>66</v>
      </c>
      <c r="M6" s="126" t="s">
        <v>66</v>
      </c>
      <c r="N6" s="127" t="s">
        <v>66</v>
      </c>
      <c r="O6" s="127" t="s">
        <v>66</v>
      </c>
      <c r="P6" s="127" t="s">
        <v>66</v>
      </c>
      <c r="Q6" s="128" t="s">
        <v>66</v>
      </c>
      <c r="R6" s="125">
        <v>5.0999999999999996</v>
      </c>
      <c r="S6" s="126">
        <v>4.0000000000000001E-3</v>
      </c>
      <c r="T6" s="126">
        <v>2.7E-2</v>
      </c>
      <c r="U6" s="126">
        <v>3.3000000000000002E-2</v>
      </c>
      <c r="V6" s="126">
        <v>0</v>
      </c>
      <c r="W6" s="126">
        <f t="shared" si="0"/>
        <v>0</v>
      </c>
      <c r="X6" s="126">
        <v>6.75</v>
      </c>
      <c r="Y6" s="125">
        <v>20.490857889640225</v>
      </c>
      <c r="Z6" s="126">
        <v>0.21890743064901874</v>
      </c>
      <c r="AA6" s="126">
        <v>0.70428658494263197</v>
      </c>
      <c r="AB6" s="126">
        <v>0.13997651380623496</v>
      </c>
      <c r="AC6" s="126">
        <v>1.9702555678248854E-3</v>
      </c>
      <c r="AD6" s="126">
        <v>9.6141230245369732E-4</v>
      </c>
      <c r="AE6" s="126">
        <v>3.2369206843890492E-3</v>
      </c>
      <c r="AF6" s="126">
        <v>0</v>
      </c>
      <c r="AG6" s="129">
        <v>21.56019700759278</v>
      </c>
      <c r="AH6" s="130">
        <v>99.971388997268917</v>
      </c>
      <c r="AI6" s="131">
        <v>2.0621405320060133</v>
      </c>
      <c r="AJ6" s="132">
        <v>0.1619210251530894</v>
      </c>
      <c r="AK6" s="133">
        <v>7.8520848914004682E-2</v>
      </c>
      <c r="AL6" s="130">
        <v>5.849134367366704E-2</v>
      </c>
      <c r="AM6" s="129">
        <v>27.659574671860621</v>
      </c>
      <c r="AN6" s="126">
        <v>9.5031983897713879</v>
      </c>
      <c r="AO6" s="126">
        <v>6.2890689274347308E-2</v>
      </c>
      <c r="AP6" s="129">
        <v>6.2890689274347304E-5</v>
      </c>
      <c r="AQ6" s="129">
        <v>28.6266</v>
      </c>
      <c r="AR6" s="129">
        <v>4.4920999999999998</v>
      </c>
      <c r="AS6" s="129">
        <v>13.095499999999999</v>
      </c>
      <c r="AT6" s="129">
        <v>0.48080000000000001</v>
      </c>
      <c r="AU6" s="129">
        <v>0.86729999999999996</v>
      </c>
      <c r="AV6" s="126">
        <v>4.8300000000000003E-2</v>
      </c>
      <c r="AW6" s="131">
        <v>0.57042749444028906</v>
      </c>
      <c r="AX6" s="134">
        <v>0.22889999999999999</v>
      </c>
      <c r="AY6" s="134">
        <f>AW6-AX6</f>
        <v>0.34152749444028907</v>
      </c>
      <c r="AZ6" s="135">
        <v>4.060302892757889</v>
      </c>
    </row>
    <row r="7" spans="2:52" x14ac:dyDescent="0.4">
      <c r="B7" s="346" t="s">
        <v>68</v>
      </c>
      <c r="C7" s="136" t="s">
        <v>69</v>
      </c>
      <c r="D7" s="137" t="s">
        <v>54</v>
      </c>
      <c r="E7" s="138" t="s">
        <v>70</v>
      </c>
      <c r="F7" s="137" t="s">
        <v>71</v>
      </c>
      <c r="G7" s="139">
        <v>20.193126952570299</v>
      </c>
      <c r="H7" s="140">
        <v>37.731866617130152</v>
      </c>
      <c r="I7" s="140">
        <v>39.05081647032776</v>
      </c>
      <c r="J7" s="140">
        <v>23.217316912542085</v>
      </c>
      <c r="K7" s="137" t="s">
        <v>72</v>
      </c>
      <c r="L7" s="141">
        <v>1.0603507520245066</v>
      </c>
      <c r="M7" s="140">
        <f>L7+(0.009*J7)</f>
        <v>1.2693066042373853</v>
      </c>
      <c r="N7" s="141">
        <v>1.4</v>
      </c>
      <c r="O7" s="141">
        <v>1.63</v>
      </c>
      <c r="P7" s="141">
        <v>1.8</v>
      </c>
      <c r="Q7" s="142">
        <v>60.977568011748616</v>
      </c>
      <c r="R7" s="139">
        <v>4.13</v>
      </c>
      <c r="S7" s="140">
        <v>0.40400000000000003</v>
      </c>
      <c r="T7" s="140">
        <v>3.8559999999999999</v>
      </c>
      <c r="U7" s="140">
        <v>0</v>
      </c>
      <c r="V7" s="140">
        <v>3.7574997672918466</v>
      </c>
      <c r="W7" s="140">
        <f t="shared" si="0"/>
        <v>7.5149995345836933</v>
      </c>
      <c r="X7" s="143">
        <v>9.5445544554455441</v>
      </c>
      <c r="Y7" s="144">
        <v>4.3523216818960417</v>
      </c>
      <c r="Z7" s="143">
        <v>1.784325927544169</v>
      </c>
      <c r="AA7" s="143">
        <v>1.3085132317184243</v>
      </c>
      <c r="AB7" s="143">
        <v>2.2196205432372169E-2</v>
      </c>
      <c r="AC7" s="143">
        <v>1.8387494823417904E-2</v>
      </c>
      <c r="AD7" s="143">
        <v>1.0942749435726831E-2</v>
      </c>
      <c r="AE7" s="143">
        <v>0.2109126793811695</v>
      </c>
      <c r="AF7" s="143">
        <v>2.1067972959204005E-2</v>
      </c>
      <c r="AG7" s="140">
        <v>7.7102804483671079</v>
      </c>
      <c r="AH7" s="142">
        <v>96.849357122573309</v>
      </c>
      <c r="AI7" s="139">
        <v>7.2524783303520044</v>
      </c>
      <c r="AJ7" s="141">
        <v>2.7523119973820944</v>
      </c>
      <c r="AK7" s="145">
        <v>0.37949951340957799</v>
      </c>
      <c r="AL7" s="142">
        <v>0.38686242283369626</v>
      </c>
      <c r="AM7" s="140">
        <v>29.596760224948611</v>
      </c>
      <c r="AN7" s="140">
        <v>2.1260458028388145</v>
      </c>
      <c r="AO7" s="140">
        <v>1.2185805569622843</v>
      </c>
      <c r="AP7" s="140">
        <v>1.2185805569622844E-3</v>
      </c>
      <c r="AQ7" s="140">
        <v>27.249831967304143</v>
      </c>
      <c r="AR7" s="140">
        <v>2.8988263907437699</v>
      </c>
      <c r="AS7" s="140">
        <v>2.4311542588657695</v>
      </c>
      <c r="AT7" s="140">
        <v>0.79603261756113575</v>
      </c>
      <c r="AU7" s="140">
        <v>0.25603610560211854</v>
      </c>
      <c r="AV7" s="140">
        <v>8.344293678327408E-2</v>
      </c>
      <c r="AW7" s="139">
        <v>0.77643269407431692</v>
      </c>
      <c r="AX7" s="146">
        <v>9.0300000000000005E-2</v>
      </c>
      <c r="AY7" s="146">
        <f t="shared" ref="AY7:AY11" si="1">AW7-AX7</f>
        <v>0.68613269407431687</v>
      </c>
      <c r="AZ7" s="147">
        <v>11.754808789089843</v>
      </c>
    </row>
    <row r="8" spans="2:52" x14ac:dyDescent="0.4">
      <c r="B8" s="347"/>
      <c r="C8" s="136" t="s">
        <v>73</v>
      </c>
      <c r="D8" s="137" t="s">
        <v>59</v>
      </c>
      <c r="E8" s="138" t="s">
        <v>74</v>
      </c>
      <c r="F8" s="137" t="s">
        <v>75</v>
      </c>
      <c r="G8" s="139">
        <v>1.9372928880958515</v>
      </c>
      <c r="H8" s="140">
        <v>15.271652180134954</v>
      </c>
      <c r="I8" s="140">
        <v>44.471714805832036</v>
      </c>
      <c r="J8" s="140">
        <v>40.256633014033007</v>
      </c>
      <c r="K8" s="137" t="s">
        <v>76</v>
      </c>
      <c r="L8" s="141">
        <v>1.0149071483663135</v>
      </c>
      <c r="M8" s="140">
        <f>L8+(0.009*J8)</f>
        <v>1.3772168454926104</v>
      </c>
      <c r="N8" s="141">
        <v>1.1000000000000001</v>
      </c>
      <c r="O8" s="141">
        <v>1.49</v>
      </c>
      <c r="P8" s="141">
        <v>1.58</v>
      </c>
      <c r="Q8" s="142">
        <v>63.168769026713917</v>
      </c>
      <c r="R8" s="139">
        <v>3.73</v>
      </c>
      <c r="S8" s="140">
        <v>0.3</v>
      </c>
      <c r="T8" s="140">
        <v>2.2000000000000002</v>
      </c>
      <c r="U8" s="140">
        <v>0</v>
      </c>
      <c r="V8" s="140">
        <v>1.9467078055304046</v>
      </c>
      <c r="W8" s="140">
        <f t="shared" si="0"/>
        <v>3.8934156110608091</v>
      </c>
      <c r="X8" s="143">
        <v>7.3333333333333339</v>
      </c>
      <c r="Y8" s="144">
        <v>3.2758826353928661</v>
      </c>
      <c r="Z8" s="143">
        <v>1.6424392361311884</v>
      </c>
      <c r="AA8" s="143">
        <v>1.0032199099730212</v>
      </c>
      <c r="AB8" s="143">
        <v>5.5529985196992718E-2</v>
      </c>
      <c r="AC8" s="143">
        <v>4.6187298756396163E-2</v>
      </c>
      <c r="AD8" s="143">
        <v>6.6689204757947075E-3</v>
      </c>
      <c r="AE8" s="143">
        <v>0.11800740377577577</v>
      </c>
      <c r="AF8" s="143">
        <v>1.3965404181964623E-2</v>
      </c>
      <c r="AG8" s="140">
        <v>6.1157134951276033</v>
      </c>
      <c r="AH8" s="142">
        <v>97.733024469769688</v>
      </c>
      <c r="AI8" s="139">
        <v>10.360833448083136</v>
      </c>
      <c r="AJ8" s="141">
        <v>4.6417878147320879</v>
      </c>
      <c r="AK8" s="145">
        <v>0.44801297482403479</v>
      </c>
      <c r="AL8" s="142">
        <v>0.56667957563960536</v>
      </c>
      <c r="AM8" s="140">
        <v>46.538662342814391</v>
      </c>
      <c r="AN8" s="140">
        <v>1.5518527415011565</v>
      </c>
      <c r="AO8" s="140">
        <v>0.70978133800709298</v>
      </c>
      <c r="AP8" s="140">
        <v>7.0978133800709295E-4</v>
      </c>
      <c r="AQ8" s="140">
        <v>31.434113570452286</v>
      </c>
      <c r="AR8" s="140">
        <v>3.6948636250132214</v>
      </c>
      <c r="AS8" s="140">
        <v>2.8389624752278193</v>
      </c>
      <c r="AT8" s="140">
        <v>1.4004085273348348</v>
      </c>
      <c r="AU8" s="140">
        <v>0.26664526998562044</v>
      </c>
      <c r="AV8" s="140">
        <v>0.10567621289440753</v>
      </c>
      <c r="AW8" s="139">
        <v>0.96842415608041865</v>
      </c>
      <c r="AX8" s="146">
        <v>4.36E-2</v>
      </c>
      <c r="AY8" s="146">
        <f t="shared" si="1"/>
        <v>0.92482415608041868</v>
      </c>
      <c r="AZ8" s="147">
        <v>25.972053108152515</v>
      </c>
    </row>
    <row r="9" spans="2:52" x14ac:dyDescent="0.4">
      <c r="B9" s="347"/>
      <c r="C9" s="136" t="s">
        <v>77</v>
      </c>
      <c r="D9" s="137" t="s">
        <v>78</v>
      </c>
      <c r="E9" s="138" t="s">
        <v>79</v>
      </c>
      <c r="F9" s="137" t="s">
        <v>80</v>
      </c>
      <c r="G9" s="139">
        <v>19.032632102037432</v>
      </c>
      <c r="H9" s="140">
        <v>65.533648831270483</v>
      </c>
      <c r="I9" s="140">
        <v>19.939298104611694</v>
      </c>
      <c r="J9" s="140">
        <v>14.527053064117821</v>
      </c>
      <c r="K9" s="137" t="s">
        <v>81</v>
      </c>
      <c r="L9" s="141">
        <v>1.3027166382015367</v>
      </c>
      <c r="M9" s="140">
        <f>L9+(0.009*J9)</f>
        <v>1.4334601157785971</v>
      </c>
      <c r="N9" s="141">
        <v>1.4</v>
      </c>
      <c r="O9" s="141">
        <v>1.63</v>
      </c>
      <c r="P9" s="141">
        <v>1.8</v>
      </c>
      <c r="Q9" s="142">
        <v>53.584646326474427</v>
      </c>
      <c r="R9" s="139">
        <v>4.07</v>
      </c>
      <c r="S9" s="140">
        <v>0.26500000000000001</v>
      </c>
      <c r="T9" s="140">
        <v>1.915</v>
      </c>
      <c r="U9" s="140">
        <v>0</v>
      </c>
      <c r="V9" s="140">
        <v>1.7714159828996474</v>
      </c>
      <c r="W9" s="140">
        <f t="shared" si="0"/>
        <v>3.5428319657992948</v>
      </c>
      <c r="X9" s="143">
        <v>7.2264150943396226</v>
      </c>
      <c r="Y9" s="144">
        <v>1.4629326623348859</v>
      </c>
      <c r="Z9" s="143">
        <v>0.87625110250109128</v>
      </c>
      <c r="AA9" s="143">
        <v>0.39263326648221475</v>
      </c>
      <c r="AB9" s="143">
        <v>3.6393926443229078E-2</v>
      </c>
      <c r="AC9" s="143">
        <v>2.1111668771762453E-2</v>
      </c>
      <c r="AD9" s="143">
        <v>6.6689204757947075E-3</v>
      </c>
      <c r="AE9" s="143">
        <v>6.2611981525050285E-3</v>
      </c>
      <c r="AF9" s="143">
        <v>6.5840332281899838E-2</v>
      </c>
      <c r="AG9" s="140">
        <v>2.8469814086716205</v>
      </c>
      <c r="AH9" s="142">
        <v>97.233194053523761</v>
      </c>
      <c r="AI9" s="139">
        <v>5.7689481547821151</v>
      </c>
      <c r="AJ9" s="141">
        <v>3.5476564700732203</v>
      </c>
      <c r="AK9" s="145">
        <v>0.61495724608521984</v>
      </c>
      <c r="AL9" s="142">
        <v>0.59949963808611784</v>
      </c>
      <c r="AM9" s="140">
        <v>24.891811156608025</v>
      </c>
      <c r="AN9" s="140">
        <v>0.86248559230071475</v>
      </c>
      <c r="AO9" s="140">
        <v>0.71728769667547942</v>
      </c>
      <c r="AP9" s="140">
        <v>7.172876966754794E-4</v>
      </c>
      <c r="AQ9" s="140">
        <v>20.706032621737364</v>
      </c>
      <c r="AR9" s="140">
        <v>1.7996065105900798</v>
      </c>
      <c r="AS9" s="140">
        <v>1.7203672757155375</v>
      </c>
      <c r="AT9" s="140">
        <v>0.30103187129051123</v>
      </c>
      <c r="AU9" s="140">
        <v>0.21409252077774166</v>
      </c>
      <c r="AV9" s="140">
        <v>5.4123180774149592E-2</v>
      </c>
      <c r="AW9" s="139">
        <v>0.96891055696242789</v>
      </c>
      <c r="AX9" s="146">
        <v>0.1009</v>
      </c>
      <c r="AY9" s="146">
        <f t="shared" si="1"/>
        <v>0.8680105569624279</v>
      </c>
      <c r="AZ9" s="147">
        <v>28.448016830079105</v>
      </c>
    </row>
    <row r="10" spans="2:52" x14ac:dyDescent="0.4">
      <c r="B10" s="347"/>
      <c r="C10" s="136" t="s">
        <v>82</v>
      </c>
      <c r="D10" s="137" t="s">
        <v>83</v>
      </c>
      <c r="E10" s="138" t="s">
        <v>84</v>
      </c>
      <c r="F10" s="137" t="s">
        <v>85</v>
      </c>
      <c r="G10" s="139">
        <v>26.695235694479454</v>
      </c>
      <c r="H10" s="140">
        <v>69.572226326413187</v>
      </c>
      <c r="I10" s="140">
        <v>14.139943741278941</v>
      </c>
      <c r="J10" s="140">
        <v>16.287829932307872</v>
      </c>
      <c r="K10" s="137" t="s">
        <v>81</v>
      </c>
      <c r="L10" s="141">
        <v>1.2875687703154721</v>
      </c>
      <c r="M10" s="140">
        <f>L10+(0.009*J10)</f>
        <v>1.434159239706243</v>
      </c>
      <c r="N10" s="141">
        <v>1.4</v>
      </c>
      <c r="O10" s="141">
        <v>1.63</v>
      </c>
      <c r="P10" s="141">
        <v>1.8</v>
      </c>
      <c r="Q10" s="142">
        <v>54.537342419937602</v>
      </c>
      <c r="R10" s="139">
        <v>3.81</v>
      </c>
      <c r="S10" s="140">
        <v>0.156</v>
      </c>
      <c r="T10" s="140">
        <v>0.51300000000000001</v>
      </c>
      <c r="U10" s="140">
        <v>0</v>
      </c>
      <c r="V10" s="140">
        <v>0.40961262891277739</v>
      </c>
      <c r="W10" s="140">
        <f t="shared" si="0"/>
        <v>0.81922525782555478</v>
      </c>
      <c r="X10" s="143">
        <v>3.2884615384615383</v>
      </c>
      <c r="Y10" s="144">
        <v>4.7489044885024745</v>
      </c>
      <c r="Z10" s="143">
        <v>0.62085505795772544</v>
      </c>
      <c r="AA10" s="143">
        <v>1.4916892247656663</v>
      </c>
      <c r="AB10" s="143">
        <v>9.0098349397339961E-2</v>
      </c>
      <c r="AC10" s="143">
        <v>3.8416921790665734E-2</v>
      </c>
      <c r="AD10" s="143">
        <v>1.0942749435726831E-2</v>
      </c>
      <c r="AE10" s="143">
        <v>1.0637002165389466E-3</v>
      </c>
      <c r="AF10" s="143">
        <v>4.5554761268527273E-3</v>
      </c>
      <c r="AG10" s="140">
        <v>6.9681090464023248</v>
      </c>
      <c r="AH10" s="142">
        <v>99.762318217627936</v>
      </c>
      <c r="AI10" s="139">
        <v>6.7143757983005603</v>
      </c>
      <c r="AJ10" s="141">
        <v>3.3883722599754731</v>
      </c>
      <c r="AK10" s="145">
        <v>0.5046444169587716</v>
      </c>
      <c r="AL10" s="142">
        <v>0.35526114295707362</v>
      </c>
      <c r="AM10" s="140">
        <v>31.154362599665198</v>
      </c>
      <c r="AN10" s="140">
        <v>1.3224504714763845</v>
      </c>
      <c r="AO10" s="140">
        <v>0.11078160235744862</v>
      </c>
      <c r="AP10" s="140">
        <v>1.1078160235744862E-4</v>
      </c>
      <c r="AQ10" s="140">
        <v>69.643329155497938</v>
      </c>
      <c r="AR10" s="140">
        <v>1.3710884503272447</v>
      </c>
      <c r="AS10" s="140">
        <v>2.1274339696602644</v>
      </c>
      <c r="AT10" s="140">
        <v>0.71197926214067131</v>
      </c>
      <c r="AU10" s="140">
        <v>0.24567984644144589</v>
      </c>
      <c r="AV10" s="140">
        <v>0.10786870876063352</v>
      </c>
      <c r="AW10" s="139">
        <v>0.37561239902591248</v>
      </c>
      <c r="AX10" s="146">
        <v>3.9399999999999998E-2</v>
      </c>
      <c r="AY10" s="146">
        <f t="shared" si="1"/>
        <v>0.33621239902591249</v>
      </c>
      <c r="AZ10" s="147">
        <v>5.8906841845268847</v>
      </c>
    </row>
    <row r="11" spans="2:52" x14ac:dyDescent="0.4">
      <c r="B11" s="347"/>
      <c r="C11" s="136" t="s">
        <v>86</v>
      </c>
      <c r="D11" s="137" t="s">
        <v>87</v>
      </c>
      <c r="E11" s="138" t="s">
        <v>88</v>
      </c>
      <c r="F11" s="137" t="s">
        <v>89</v>
      </c>
      <c r="G11" s="139">
        <v>40.359345669080199</v>
      </c>
      <c r="H11" s="140">
        <v>60.158756673674617</v>
      </c>
      <c r="I11" s="140">
        <v>23.962997548353414</v>
      </c>
      <c r="J11" s="140">
        <v>15.878245777971975</v>
      </c>
      <c r="K11" s="137" t="s">
        <v>81</v>
      </c>
      <c r="L11" s="141" t="s">
        <v>66</v>
      </c>
      <c r="M11" s="140" t="s">
        <v>66</v>
      </c>
      <c r="N11" s="141" t="s">
        <v>66</v>
      </c>
      <c r="O11" s="141" t="s">
        <v>66</v>
      </c>
      <c r="P11" s="141" t="s">
        <v>66</v>
      </c>
      <c r="Q11" s="142" t="s">
        <v>66</v>
      </c>
      <c r="R11" s="139">
        <v>3.25</v>
      </c>
      <c r="S11" s="140">
        <v>5.7000000000000002E-2</v>
      </c>
      <c r="T11" s="140">
        <v>0.19500000000000001</v>
      </c>
      <c r="U11" s="140">
        <v>0</v>
      </c>
      <c r="V11" s="140">
        <v>0.13018193923972238</v>
      </c>
      <c r="W11" s="140">
        <f t="shared" si="0"/>
        <v>0.26036387847944475</v>
      </c>
      <c r="X11" s="143">
        <v>3.4210526315789473</v>
      </c>
      <c r="Y11" s="144">
        <v>8.3181497479603728</v>
      </c>
      <c r="Z11" s="143">
        <v>0.2519496602839752</v>
      </c>
      <c r="AA11" s="143">
        <v>2.9570971691436023</v>
      </c>
      <c r="AB11" s="143">
        <v>0.15614861670871777</v>
      </c>
      <c r="AC11" s="143">
        <v>0.13948341234010034</v>
      </c>
      <c r="AD11" s="143">
        <v>6.6689204757947075E-3</v>
      </c>
      <c r="AE11" s="143">
        <v>2.770087713836511E-2</v>
      </c>
      <c r="AF11" s="143">
        <v>6.6539173966884005E-4</v>
      </c>
      <c r="AG11" s="140">
        <v>11.718380383450496</v>
      </c>
      <c r="AH11" s="142">
        <v>99.7010236209493</v>
      </c>
      <c r="AI11" s="139">
        <v>1.6492759360088547</v>
      </c>
      <c r="AJ11" s="141">
        <v>0.4913707988097708</v>
      </c>
      <c r="AK11" s="145">
        <v>0.29793122429158675</v>
      </c>
      <c r="AL11" s="142">
        <v>9.9682765179943469E-2</v>
      </c>
      <c r="AM11" s="140">
        <v>33.369319265789535</v>
      </c>
      <c r="AN11" s="140">
        <v>2.1307508634627408</v>
      </c>
      <c r="AO11" s="140">
        <v>0.14593904221773407</v>
      </c>
      <c r="AP11" s="140">
        <v>1.4593904221773407E-4</v>
      </c>
      <c r="AQ11" s="140">
        <v>15.35569324446644</v>
      </c>
      <c r="AR11" s="140">
        <v>1.2074873302853382</v>
      </c>
      <c r="AS11" s="140">
        <v>2.6404615297429199</v>
      </c>
      <c r="AT11" s="140">
        <v>0.42251397961932508</v>
      </c>
      <c r="AU11" s="140">
        <v>0.23549837865689191</v>
      </c>
      <c r="AV11" s="140">
        <v>5.0610598325357477E-2</v>
      </c>
      <c r="AW11" s="139">
        <v>9.1183266285037673E-2</v>
      </c>
      <c r="AX11" s="146">
        <v>1.11E-2</v>
      </c>
      <c r="AY11" s="146">
        <f t="shared" si="1"/>
        <v>8.0083266285037674E-2</v>
      </c>
      <c r="AZ11" s="147">
        <v>1.4860750370995768</v>
      </c>
    </row>
    <row r="12" spans="2:52" x14ac:dyDescent="0.4">
      <c r="B12" s="348" t="s">
        <v>90</v>
      </c>
      <c r="C12" s="148" t="s">
        <v>91</v>
      </c>
      <c r="D12" s="149" t="s">
        <v>92</v>
      </c>
      <c r="E12" s="150" t="s">
        <v>55</v>
      </c>
      <c r="F12" s="149" t="s">
        <v>93</v>
      </c>
      <c r="G12" s="151">
        <v>13.907531692766579</v>
      </c>
      <c r="H12" s="152">
        <v>75.568410848807105</v>
      </c>
      <c r="I12" s="152">
        <v>16.621658560602356</v>
      </c>
      <c r="J12" s="152">
        <v>7.8099305905905432</v>
      </c>
      <c r="K12" s="149" t="s">
        <v>94</v>
      </c>
      <c r="L12" s="153">
        <v>1.5294575903595899</v>
      </c>
      <c r="M12" s="154">
        <f>L12+(0.009*J12)</f>
        <v>1.5997469656749048</v>
      </c>
      <c r="N12" s="155">
        <v>1.4</v>
      </c>
      <c r="O12" s="155">
        <v>1.63</v>
      </c>
      <c r="P12" s="155">
        <v>1.8</v>
      </c>
      <c r="Q12" s="156">
        <v>41.504459861361454</v>
      </c>
      <c r="R12" s="151">
        <v>5.53</v>
      </c>
      <c r="S12" s="152">
        <v>0.124246</v>
      </c>
      <c r="T12" s="152">
        <v>0.90576100000000004</v>
      </c>
      <c r="U12" s="152">
        <v>0</v>
      </c>
      <c r="V12" s="152">
        <v>0.96054146851442013</v>
      </c>
      <c r="W12" s="152">
        <f t="shared" ref="W12:W18" si="2">2*V12</f>
        <v>1.9210829370288403</v>
      </c>
      <c r="X12" s="157">
        <v>7.2900616518841659</v>
      </c>
      <c r="Y12" s="158">
        <v>6.55051704664778</v>
      </c>
      <c r="Z12" s="157">
        <v>0.69582835173302282</v>
      </c>
      <c r="AA12" s="157">
        <v>1.455975921288299</v>
      </c>
      <c r="AB12" s="157">
        <v>3.1486108051862055E-2</v>
      </c>
      <c r="AC12" s="157">
        <v>7.3201935377179754E-4</v>
      </c>
      <c r="AD12" s="157">
        <v>0</v>
      </c>
      <c r="AE12" s="157">
        <v>4.3594514857744973E-2</v>
      </c>
      <c r="AF12" s="157">
        <v>1.8757493060955475E-4</v>
      </c>
      <c r="AG12" s="152">
        <v>8.7775895175093179</v>
      </c>
      <c r="AH12" s="159">
        <v>99.501206000793047</v>
      </c>
      <c r="AI12" s="151">
        <v>2.9431616794545499</v>
      </c>
      <c r="AJ12" s="153">
        <v>0.54292299893210172</v>
      </c>
      <c r="AK12" s="160">
        <v>0.18446930820080551</v>
      </c>
      <c r="AL12" s="159">
        <v>0.10085452210685419</v>
      </c>
      <c r="AM12" s="152">
        <v>15.582646855750603</v>
      </c>
      <c r="AN12" s="152">
        <v>7.7158148922614256</v>
      </c>
      <c r="AO12" s="152">
        <v>0.41863175293182597</v>
      </c>
      <c r="AP12" s="152">
        <v>4.1863175293182597E-4</v>
      </c>
      <c r="AQ12" s="152">
        <v>27.855929183721521</v>
      </c>
      <c r="AR12" s="152">
        <v>7.1469016736923443</v>
      </c>
      <c r="AS12" s="152">
        <v>8.0460258346809095</v>
      </c>
      <c r="AT12" s="152">
        <v>0.46828798592213861</v>
      </c>
      <c r="AU12" s="152">
        <v>1.2973482432529293</v>
      </c>
      <c r="AV12" s="152">
        <v>6.8910355642693433E-2</v>
      </c>
      <c r="AW12" s="151">
        <v>1.3323726505248277</v>
      </c>
      <c r="AX12" s="154" t="s">
        <v>66</v>
      </c>
      <c r="AY12" s="154" t="s">
        <v>66</v>
      </c>
      <c r="AZ12" s="161">
        <v>2.0749031848434907</v>
      </c>
    </row>
    <row r="13" spans="2:52" x14ac:dyDescent="0.4">
      <c r="B13" s="349"/>
      <c r="C13" s="162" t="s">
        <v>95</v>
      </c>
      <c r="D13" s="163" t="s">
        <v>96</v>
      </c>
      <c r="E13" s="164" t="s">
        <v>97</v>
      </c>
      <c r="F13" s="163" t="s">
        <v>98</v>
      </c>
      <c r="G13" s="165">
        <v>20.21505376344086</v>
      </c>
      <c r="H13" s="166">
        <v>77.636883483041487</v>
      </c>
      <c r="I13" s="166">
        <v>13.041199422945994</v>
      </c>
      <c r="J13" s="166">
        <v>9.3219170940125178</v>
      </c>
      <c r="K13" s="163" t="s">
        <v>94</v>
      </c>
      <c r="L13" s="167">
        <v>1.3483028925943901</v>
      </c>
      <c r="M13" s="168">
        <f>L13+(0.009*J13)</f>
        <v>1.4322001464405028</v>
      </c>
      <c r="N13" s="169">
        <v>1.4</v>
      </c>
      <c r="O13" s="169">
        <v>1.63</v>
      </c>
      <c r="P13" s="169">
        <v>1.8</v>
      </c>
      <c r="Q13" s="170">
        <v>43.371744204549273</v>
      </c>
      <c r="R13" s="165">
        <v>5.88</v>
      </c>
      <c r="S13" s="166">
        <v>6.2390000000000001E-2</v>
      </c>
      <c r="T13" s="166">
        <v>0.30626799999999998</v>
      </c>
      <c r="U13" s="166">
        <v>0</v>
      </c>
      <c r="V13" s="166">
        <v>0.27847825315401475</v>
      </c>
      <c r="W13" s="166">
        <f t="shared" si="2"/>
        <v>0.55695650630802951</v>
      </c>
      <c r="X13" s="171">
        <v>4.9089277127744824</v>
      </c>
      <c r="Y13" s="172">
        <v>7.4361504161152183</v>
      </c>
      <c r="Z13" s="171">
        <v>0.56172239256007162</v>
      </c>
      <c r="AA13" s="171">
        <v>1.537641399761094</v>
      </c>
      <c r="AB13" s="171">
        <v>4.0227552506170237E-2</v>
      </c>
      <c r="AC13" s="171">
        <v>3.2698103446681379E-4</v>
      </c>
      <c r="AD13" s="171">
        <v>0</v>
      </c>
      <c r="AE13" s="171">
        <v>1.4950348066327569E-2</v>
      </c>
      <c r="AF13" s="171">
        <v>0</v>
      </c>
      <c r="AG13" s="166">
        <v>9.5906921090088826</v>
      </c>
      <c r="AH13" s="173">
        <v>99.844116066949056</v>
      </c>
      <c r="AI13" s="165">
        <v>3.1636836759670839</v>
      </c>
      <c r="AJ13" s="167">
        <v>0.52141743821477371</v>
      </c>
      <c r="AK13" s="174">
        <v>0.1648133921149324</v>
      </c>
      <c r="AL13" s="173">
        <v>0.10373084956391954</v>
      </c>
      <c r="AM13" s="166">
        <v>20.212316871032243</v>
      </c>
      <c r="AN13" s="166">
        <v>7.4477080734477541</v>
      </c>
      <c r="AO13" s="166">
        <v>0.34574118389561315</v>
      </c>
      <c r="AP13" s="166">
        <v>3.4574118389561314E-4</v>
      </c>
      <c r="AQ13" s="166">
        <v>38.056683549700971</v>
      </c>
      <c r="AR13" s="166">
        <v>8.5295131836967286</v>
      </c>
      <c r="AS13" s="166">
        <v>10.432276519193271</v>
      </c>
      <c r="AT13" s="166">
        <v>0.56616072259874017</v>
      </c>
      <c r="AU13" s="166">
        <v>1.1908293763624083</v>
      </c>
      <c r="AV13" s="166">
        <v>7.3149796572333087E-2</v>
      </c>
      <c r="AW13" s="165">
        <v>1.2621420706768427</v>
      </c>
      <c r="AX13" s="168" t="s">
        <v>66</v>
      </c>
      <c r="AY13" s="168" t="s">
        <v>66</v>
      </c>
      <c r="AZ13" s="175">
        <v>2.0749031848434907</v>
      </c>
    </row>
    <row r="14" spans="2:52" x14ac:dyDescent="0.4">
      <c r="B14" s="349"/>
      <c r="C14" s="162" t="s">
        <v>99</v>
      </c>
      <c r="D14" s="163" t="s">
        <v>100</v>
      </c>
      <c r="E14" s="164" t="s">
        <v>101</v>
      </c>
      <c r="F14" s="163" t="s">
        <v>102</v>
      </c>
      <c r="G14" s="165">
        <v>24.181144972942182</v>
      </c>
      <c r="H14" s="166">
        <v>77.485817739444343</v>
      </c>
      <c r="I14" s="166">
        <v>14.915302961651463</v>
      </c>
      <c r="J14" s="166">
        <v>7.5988792989041878</v>
      </c>
      <c r="K14" s="163" t="s">
        <v>94</v>
      </c>
      <c r="L14" s="167">
        <v>1.45154651344542</v>
      </c>
      <c r="M14" s="168">
        <f>L14+(0.009*J14)</f>
        <v>1.5199364271355575</v>
      </c>
      <c r="N14" s="169">
        <v>1.4</v>
      </c>
      <c r="O14" s="169">
        <v>1.63</v>
      </c>
      <c r="P14" s="169">
        <v>1.8</v>
      </c>
      <c r="Q14" s="170">
        <v>44.667410891659173</v>
      </c>
      <c r="R14" s="165">
        <v>6.38</v>
      </c>
      <c r="S14" s="166">
        <v>4.4692000000000003E-2</v>
      </c>
      <c r="T14" s="166">
        <v>0.253359</v>
      </c>
      <c r="U14" s="166">
        <v>0</v>
      </c>
      <c r="V14" s="166">
        <v>0.23543227525664293</v>
      </c>
      <c r="W14" s="166">
        <f t="shared" si="2"/>
        <v>0.47086455051328585</v>
      </c>
      <c r="X14" s="171">
        <v>5.6690011635191979</v>
      </c>
      <c r="Y14" s="172">
        <v>8.5748218911447829</v>
      </c>
      <c r="Z14" s="171">
        <v>0.48721908190843216</v>
      </c>
      <c r="AA14" s="171">
        <v>1.2518122251063117</v>
      </c>
      <c r="AB14" s="171">
        <v>5.2331090981366173E-2</v>
      </c>
      <c r="AC14" s="171">
        <v>1.0340048205931512E-4</v>
      </c>
      <c r="AD14" s="171">
        <v>0</v>
      </c>
      <c r="AE14" s="171">
        <v>2.9597666187574957E-3</v>
      </c>
      <c r="AF14" s="171">
        <v>0</v>
      </c>
      <c r="AG14" s="166">
        <v>10.36914405575965</v>
      </c>
      <c r="AH14" s="173">
        <v>99.971456017942842</v>
      </c>
      <c r="AI14" s="165">
        <v>3.1092943240357824</v>
      </c>
      <c r="AJ14" s="167">
        <v>0.41498378541424857</v>
      </c>
      <c r="AK14" s="174">
        <v>0.13346558484550619</v>
      </c>
      <c r="AL14" s="173">
        <v>0.1094931125912509</v>
      </c>
      <c r="AM14" s="166">
        <v>19.70095513307934</v>
      </c>
      <c r="AN14" s="166">
        <v>7.8293647874567727</v>
      </c>
      <c r="AO14" s="166">
        <v>0.34536384979394724</v>
      </c>
      <c r="AP14" s="166">
        <v>3.4536384979394724E-4</v>
      </c>
      <c r="AQ14" s="166">
        <v>35.270578192574952</v>
      </c>
      <c r="AR14" s="166">
        <v>6.6662936663889614</v>
      </c>
      <c r="AS14" s="166">
        <v>9.0672093264749254</v>
      </c>
      <c r="AT14" s="166">
        <v>0.55700254661586179</v>
      </c>
      <c r="AU14" s="166">
        <v>1.1376692865627027</v>
      </c>
      <c r="AV14" s="166">
        <v>6.2888207319304223E-2</v>
      </c>
      <c r="AW14" s="165">
        <v>1.3785099594685761</v>
      </c>
      <c r="AX14" s="168" t="s">
        <v>66</v>
      </c>
      <c r="AY14" s="168" t="s">
        <v>66</v>
      </c>
      <c r="AZ14" s="175">
        <v>2.0879129197117097</v>
      </c>
    </row>
    <row r="15" spans="2:52" x14ac:dyDescent="0.4">
      <c r="B15" s="349"/>
      <c r="C15" s="162" t="s">
        <v>103</v>
      </c>
      <c r="D15" s="163" t="s">
        <v>104</v>
      </c>
      <c r="E15" s="164" t="s">
        <v>105</v>
      </c>
      <c r="F15" s="163" t="s">
        <v>93</v>
      </c>
      <c r="G15" s="165">
        <v>15.829339928891633</v>
      </c>
      <c r="H15" s="166">
        <v>76.711016066864573</v>
      </c>
      <c r="I15" s="166">
        <v>16.638577034068319</v>
      </c>
      <c r="J15" s="166">
        <v>6.6504068990671055</v>
      </c>
      <c r="K15" s="163" t="s">
        <v>94</v>
      </c>
      <c r="L15" s="167" t="s">
        <v>66</v>
      </c>
      <c r="M15" s="166" t="s">
        <v>66</v>
      </c>
      <c r="N15" s="167" t="s">
        <v>66</v>
      </c>
      <c r="O15" s="167" t="s">
        <v>66</v>
      </c>
      <c r="P15" s="167" t="s">
        <v>66</v>
      </c>
      <c r="Q15" s="173" t="s">
        <v>66</v>
      </c>
      <c r="R15" s="165">
        <v>7.28</v>
      </c>
      <c r="S15" s="166">
        <v>4.1612000000000003E-2</v>
      </c>
      <c r="T15" s="166">
        <v>0.27036199999999999</v>
      </c>
      <c r="U15" s="166">
        <v>0</v>
      </c>
      <c r="V15" s="166">
        <v>0.22517341489495477</v>
      </c>
      <c r="W15" s="166">
        <f t="shared" si="2"/>
        <v>0.45034682978990953</v>
      </c>
      <c r="X15" s="171">
        <v>6.4972123425934818</v>
      </c>
      <c r="Y15" s="172">
        <v>10.346088630079661</v>
      </c>
      <c r="Z15" s="171">
        <v>0.47976875084326825</v>
      </c>
      <c r="AA15" s="171">
        <v>0.96598305045152932</v>
      </c>
      <c r="AB15" s="171">
        <v>6.2417373044029452E-2</v>
      </c>
      <c r="AC15" s="171">
        <v>1.3017349445623866E-5</v>
      </c>
      <c r="AD15" s="171">
        <v>0</v>
      </c>
      <c r="AE15" s="171">
        <v>9.6133637749581686E-4</v>
      </c>
      <c r="AF15" s="171">
        <v>0</v>
      </c>
      <c r="AG15" s="166">
        <v>11.855219140795983</v>
      </c>
      <c r="AH15" s="173">
        <v>99.99189102819544</v>
      </c>
      <c r="AI15" s="165">
        <v>3.1110976606436247</v>
      </c>
      <c r="AJ15" s="167">
        <v>0.28699471832017948</v>
      </c>
      <c r="AK15" s="174">
        <v>9.2248701141964776E-2</v>
      </c>
      <c r="AL15" s="173">
        <v>9.72822768573679E-2</v>
      </c>
      <c r="AM15" s="166">
        <v>18.457371196671748</v>
      </c>
      <c r="AN15" s="166">
        <v>8.0987423301212296</v>
      </c>
      <c r="AO15" s="166">
        <v>0.39890242326584024</v>
      </c>
      <c r="AP15" s="166">
        <v>3.9890242326584026E-4</v>
      </c>
      <c r="AQ15" s="166">
        <v>33.529383192948117</v>
      </c>
      <c r="AR15" s="166">
        <v>6.9062212499369062</v>
      </c>
      <c r="AS15" s="166">
        <v>8.3053697721004536</v>
      </c>
      <c r="AT15" s="166">
        <v>0.54651772833874057</v>
      </c>
      <c r="AU15" s="166">
        <v>1.2265360681490201</v>
      </c>
      <c r="AV15" s="166">
        <v>6.2800593138542929E-2</v>
      </c>
      <c r="AW15" s="165">
        <v>1.4964307164175374</v>
      </c>
      <c r="AX15" s="168" t="s">
        <v>66</v>
      </c>
      <c r="AY15" s="168" t="s">
        <v>66</v>
      </c>
      <c r="AZ15" s="175">
        <v>2.0618934499752717</v>
      </c>
    </row>
    <row r="16" spans="2:52" x14ac:dyDescent="0.4">
      <c r="B16" s="349"/>
      <c r="C16" s="176" t="s">
        <v>106</v>
      </c>
      <c r="D16" s="177" t="s">
        <v>92</v>
      </c>
      <c r="E16" s="178" t="s">
        <v>55</v>
      </c>
      <c r="F16" s="177" t="s">
        <v>98</v>
      </c>
      <c r="G16" s="179">
        <v>13.278271918678525</v>
      </c>
      <c r="H16" s="154">
        <v>55.091382264193484</v>
      </c>
      <c r="I16" s="154">
        <f>100-H16-J16</f>
        <v>26.440752299608725</v>
      </c>
      <c r="J16" s="154">
        <v>18.467865436197791</v>
      </c>
      <c r="K16" s="177" t="s">
        <v>81</v>
      </c>
      <c r="L16" s="153">
        <v>1.5348559816056899</v>
      </c>
      <c r="M16" s="154">
        <f>L16+(0.009*J16)</f>
        <v>1.7010667705314699</v>
      </c>
      <c r="N16" s="155">
        <v>1.4</v>
      </c>
      <c r="O16" s="155">
        <v>1.6</v>
      </c>
      <c r="P16" s="155">
        <v>1.75</v>
      </c>
      <c r="Q16" s="156">
        <v>41.466352017622903</v>
      </c>
      <c r="R16" s="179">
        <v>5.88</v>
      </c>
      <c r="S16" s="154">
        <v>0.10129941355019011</v>
      </c>
      <c r="T16" s="154">
        <v>1.1804298475853912</v>
      </c>
      <c r="U16" s="154">
        <v>2.3295859609100449E-2</v>
      </c>
      <c r="V16" s="154">
        <v>1.1468178964186369</v>
      </c>
      <c r="W16" s="154">
        <f t="shared" si="2"/>
        <v>2.2936357928372737</v>
      </c>
      <c r="X16" s="154">
        <v>11.652879382174625</v>
      </c>
      <c r="Y16" s="179">
        <v>12.434792109396451</v>
      </c>
      <c r="Z16" s="154">
        <v>1.8922989702845905</v>
      </c>
      <c r="AA16" s="154">
        <v>2.5861590748603436</v>
      </c>
      <c r="AB16" s="154">
        <v>0.10744347547454426</v>
      </c>
      <c r="AC16" s="154">
        <v>3.2698103446681379E-4</v>
      </c>
      <c r="AD16" s="154">
        <v>3.0693020503557368E-3</v>
      </c>
      <c r="AE16" s="154">
        <v>2.7114409325208907E-2</v>
      </c>
      <c r="AF16" s="154">
        <v>8.9241744394686219E-4</v>
      </c>
      <c r="AG16" s="154">
        <v>17.051769758835437</v>
      </c>
      <c r="AH16" s="156">
        <v>99.817754231619233</v>
      </c>
      <c r="AI16" s="179">
        <v>5.0901318650978489</v>
      </c>
      <c r="AJ16" s="155">
        <v>0.55425735331141324</v>
      </c>
      <c r="AK16" s="180">
        <v>0.10888860406777666</v>
      </c>
      <c r="AL16" s="156">
        <v>0.13799358220778521</v>
      </c>
      <c r="AM16" s="154">
        <v>30.24935863039585</v>
      </c>
      <c r="AN16" s="154">
        <v>12.746552931443517</v>
      </c>
      <c r="AO16" s="154">
        <v>0.70094087379025194</v>
      </c>
      <c r="AP16" s="154">
        <v>7.009408737902519E-4</v>
      </c>
      <c r="AQ16" s="154">
        <v>34.038481788873902</v>
      </c>
      <c r="AR16" s="154">
        <v>8.9872624416140674</v>
      </c>
      <c r="AS16" s="154">
        <v>9.3222323406115244</v>
      </c>
      <c r="AT16" s="154">
        <v>0.53487949465124773</v>
      </c>
      <c r="AU16" s="154">
        <v>2.0015326136793625</v>
      </c>
      <c r="AV16" s="154">
        <v>0.19255600620316982</v>
      </c>
      <c r="AW16" s="179">
        <v>2.4746459231321976</v>
      </c>
      <c r="AX16" s="154">
        <v>1.6990000000000001</v>
      </c>
      <c r="AY16" s="154">
        <f t="shared" ref="AY16:AY18" si="3">AW16-AX16</f>
        <v>0.77564592313219749</v>
      </c>
      <c r="AZ16" s="161">
        <v>1.7439726036874381</v>
      </c>
    </row>
    <row r="17" spans="2:52" x14ac:dyDescent="0.4">
      <c r="B17" s="349"/>
      <c r="C17" s="181" t="s">
        <v>107</v>
      </c>
      <c r="D17" s="182" t="s">
        <v>96</v>
      </c>
      <c r="E17" s="183" t="s">
        <v>108</v>
      </c>
      <c r="F17" s="182" t="s">
        <v>98</v>
      </c>
      <c r="G17" s="184">
        <v>14.653641207815276</v>
      </c>
      <c r="H17" s="168">
        <v>54.753556109966013</v>
      </c>
      <c r="I17" s="168">
        <f t="shared" ref="I17:I18" si="4">100-H17-J17</f>
        <v>25.884152661318346</v>
      </c>
      <c r="J17" s="168">
        <v>19.362291228715641</v>
      </c>
      <c r="K17" s="182" t="s">
        <v>81</v>
      </c>
      <c r="L17" s="167">
        <v>1.30752425992068</v>
      </c>
      <c r="M17" s="168">
        <f>L17+(0.009*J17)</f>
        <v>1.4817848809791208</v>
      </c>
      <c r="N17" s="169">
        <v>1.4</v>
      </c>
      <c r="O17" s="169">
        <v>1.6</v>
      </c>
      <c r="P17" s="169">
        <v>1.75</v>
      </c>
      <c r="Q17" s="170">
        <v>46.744288375408857</v>
      </c>
      <c r="R17" s="184">
        <v>6.3</v>
      </c>
      <c r="S17" s="168">
        <v>7.9186382721631518E-2</v>
      </c>
      <c r="T17" s="168">
        <v>1.0138302740450769</v>
      </c>
      <c r="U17" s="168">
        <v>2.0861430341759909E-2</v>
      </c>
      <c r="V17" s="168">
        <v>0.99668104496486498</v>
      </c>
      <c r="W17" s="168">
        <f t="shared" si="2"/>
        <v>1.99336208992973</v>
      </c>
      <c r="X17" s="168">
        <v>12.803088601850311</v>
      </c>
      <c r="Y17" s="184">
        <v>13.8978775807985</v>
      </c>
      <c r="Z17" s="168">
        <v>1.0732769423633781</v>
      </c>
      <c r="AA17" s="168">
        <v>2.5567762697329965</v>
      </c>
      <c r="AB17" s="168">
        <v>0.15758024945724419</v>
      </c>
      <c r="AC17" s="168">
        <v>1.2431472210221059E-4</v>
      </c>
      <c r="AD17" s="168">
        <v>3.0693020503557368E-3</v>
      </c>
      <c r="AE17" s="168">
        <v>1.8592077944457556E-2</v>
      </c>
      <c r="AF17" s="168">
        <v>4.8515336535901371E-4</v>
      </c>
      <c r="AG17" s="168">
        <v>17.707657575712293</v>
      </c>
      <c r="AH17" s="170">
        <v>99.874932450746329</v>
      </c>
      <c r="AI17" s="184">
        <v>5.1803362351449289</v>
      </c>
      <c r="AJ17" s="169">
        <v>0.48208928798480727</v>
      </c>
      <c r="AK17" s="185">
        <v>9.3061389473944059E-2</v>
      </c>
      <c r="AL17" s="170">
        <v>0.14969488938982312</v>
      </c>
      <c r="AM17" s="168">
        <v>30.319110570801445</v>
      </c>
      <c r="AN17" s="168">
        <v>13.221437770809672</v>
      </c>
      <c r="AO17" s="168">
        <v>0.67020400911180744</v>
      </c>
      <c r="AP17" s="168">
        <v>6.7020400911180743E-4</v>
      </c>
      <c r="AQ17" s="168">
        <v>33.465686092800219</v>
      </c>
      <c r="AR17" s="168">
        <v>8.6086372625571261</v>
      </c>
      <c r="AS17" s="168">
        <v>9.1256242470959492</v>
      </c>
      <c r="AT17" s="168">
        <v>0.5247603734258508</v>
      </c>
      <c r="AU17" s="168">
        <v>2.0813914811546068</v>
      </c>
      <c r="AV17" s="168">
        <v>0.19383662766625198</v>
      </c>
      <c r="AW17" s="184">
        <v>2.4748351734492799</v>
      </c>
      <c r="AX17" s="168">
        <v>1.6923999999999999</v>
      </c>
      <c r="AY17" s="168">
        <f t="shared" si="3"/>
        <v>0.78243517344928004</v>
      </c>
      <c r="AZ17" s="175">
        <v>1.6539099606163621</v>
      </c>
    </row>
    <row r="18" spans="2:52" x14ac:dyDescent="0.4">
      <c r="B18" s="350"/>
      <c r="C18" s="186" t="s">
        <v>109</v>
      </c>
      <c r="D18" s="187" t="s">
        <v>100</v>
      </c>
      <c r="E18" s="188" t="s">
        <v>110</v>
      </c>
      <c r="F18" s="187" t="s">
        <v>71</v>
      </c>
      <c r="G18" s="189">
        <v>15.455950540958268</v>
      </c>
      <c r="H18" s="191">
        <v>56.640949414408091</v>
      </c>
      <c r="I18" s="191">
        <f t="shared" si="4"/>
        <v>23.451294288705604</v>
      </c>
      <c r="J18" s="191">
        <v>19.907756296886305</v>
      </c>
      <c r="K18" s="187" t="s">
        <v>111</v>
      </c>
      <c r="L18" s="190">
        <v>1.5392291599783801</v>
      </c>
      <c r="M18" s="191">
        <f>L18+(0.009*J18)</f>
        <v>1.7183989666503567</v>
      </c>
      <c r="N18" s="192">
        <v>1.4</v>
      </c>
      <c r="O18" s="192">
        <v>1.6</v>
      </c>
      <c r="P18" s="192">
        <v>1.75</v>
      </c>
      <c r="Q18" s="193">
        <v>35.731121534974633</v>
      </c>
      <c r="R18" s="189">
        <v>7.4</v>
      </c>
      <c r="S18" s="191">
        <v>4.7054466420048645E-2</v>
      </c>
      <c r="T18" s="191">
        <v>0.51924152318059247</v>
      </c>
      <c r="U18" s="191">
        <v>2.2674116632434793E-2</v>
      </c>
      <c r="V18" s="191">
        <v>0.40522389660859442</v>
      </c>
      <c r="W18" s="191">
        <f t="shared" si="2"/>
        <v>0.81044779321718885</v>
      </c>
      <c r="X18" s="191">
        <v>11.034904073619622</v>
      </c>
      <c r="Y18" s="189">
        <v>19.506371887839695</v>
      </c>
      <c r="Z18" s="191">
        <v>0.9341977300748705</v>
      </c>
      <c r="AA18" s="191">
        <v>2.4392450492236097</v>
      </c>
      <c r="AB18" s="191">
        <v>0.41880001804859734</v>
      </c>
      <c r="AC18" s="191">
        <v>9.8746693757688188E-6</v>
      </c>
      <c r="AD18" s="191">
        <v>3.0693020503557368E-3</v>
      </c>
      <c r="AE18" s="191">
        <v>1.2910523690623323E-2</v>
      </c>
      <c r="AF18" s="191">
        <v>3.4158399544042026E-4</v>
      </c>
      <c r="AG18" s="191">
        <v>23.314936094923194</v>
      </c>
      <c r="AH18" s="193">
        <v>99.929995906186619</v>
      </c>
      <c r="AI18" s="189">
        <v>6.1030690904092575</v>
      </c>
      <c r="AJ18" s="192">
        <v>0.48238763438597965</v>
      </c>
      <c r="AK18" s="194">
        <v>7.9040172614796969E-2</v>
      </c>
      <c r="AL18" s="193">
        <v>0.14612613301851832</v>
      </c>
      <c r="AM18" s="191">
        <v>38.917586890166845</v>
      </c>
      <c r="AN18" s="191">
        <v>12.766892499300614</v>
      </c>
      <c r="AO18" s="191">
        <v>0.61034887828114226</v>
      </c>
      <c r="AP18" s="191">
        <v>6.1034887828114229E-4</v>
      </c>
      <c r="AQ18" s="191">
        <v>37.63518163383393</v>
      </c>
      <c r="AR18" s="191">
        <v>9.3851254174440726</v>
      </c>
      <c r="AS18" s="191">
        <v>9.1860034899224345</v>
      </c>
      <c r="AT18" s="191">
        <v>0.53573299738530777</v>
      </c>
      <c r="AU18" s="191">
        <v>1.836961083654594</v>
      </c>
      <c r="AV18" s="191">
        <v>0.17863117499886277</v>
      </c>
      <c r="AW18" s="189">
        <v>1.6965874658093103</v>
      </c>
      <c r="AX18" s="191">
        <v>0.87190000000000001</v>
      </c>
      <c r="AY18" s="191">
        <f t="shared" si="3"/>
        <v>0.82468746580931029</v>
      </c>
      <c r="AZ18" s="195">
        <v>1.666776052483665</v>
      </c>
    </row>
    <row r="19" spans="2:52" x14ac:dyDescent="0.4">
      <c r="B19" s="351" t="s">
        <v>112</v>
      </c>
      <c r="C19" s="196" t="s">
        <v>113</v>
      </c>
      <c r="D19" s="197" t="s">
        <v>114</v>
      </c>
      <c r="E19" s="198" t="s">
        <v>115</v>
      </c>
      <c r="F19" s="197" t="s">
        <v>93</v>
      </c>
      <c r="G19" s="199">
        <v>23.525630724730838</v>
      </c>
      <c r="H19" s="200">
        <v>45.558493157582859</v>
      </c>
      <c r="I19" s="200">
        <v>33.379853209151889</v>
      </c>
      <c r="J19" s="200">
        <v>21.061653633265248</v>
      </c>
      <c r="K19" s="197" t="s">
        <v>72</v>
      </c>
      <c r="L19" s="201" t="s">
        <v>66</v>
      </c>
      <c r="M19" s="202" t="s">
        <v>66</v>
      </c>
      <c r="N19" s="203" t="s">
        <v>66</v>
      </c>
      <c r="O19" s="203" t="s">
        <v>66</v>
      </c>
      <c r="P19" s="203" t="s">
        <v>66</v>
      </c>
      <c r="Q19" s="204" t="s">
        <v>66</v>
      </c>
      <c r="R19" s="199">
        <v>5.71</v>
      </c>
      <c r="S19" s="200">
        <v>0.33500000000000002</v>
      </c>
      <c r="T19" s="200">
        <v>3.3420000000000001</v>
      </c>
      <c r="U19" s="200">
        <v>0</v>
      </c>
      <c r="V19" s="200">
        <v>3.2721773446078926</v>
      </c>
      <c r="W19" s="200">
        <v>6.5443546892157851</v>
      </c>
      <c r="X19" s="205">
        <v>9.9761194029850735</v>
      </c>
      <c r="Y19" s="206">
        <v>13.002988738481976</v>
      </c>
      <c r="Z19" s="205">
        <v>2.7341086521487186</v>
      </c>
      <c r="AA19" s="205">
        <v>2.2317979667798511</v>
      </c>
      <c r="AB19" s="205">
        <v>1.5348056751600798E-2</v>
      </c>
      <c r="AC19" s="205">
        <v>4.8364039085178195E-4</v>
      </c>
      <c r="AD19" s="205">
        <v>7.3482576880858743E-3</v>
      </c>
      <c r="AE19" s="205">
        <v>0.12219943768070433</v>
      </c>
      <c r="AF19" s="205">
        <v>1.2621770582406336E-3</v>
      </c>
      <c r="AG19" s="200">
        <v>18.11505328658918</v>
      </c>
      <c r="AH19" s="207">
        <v>99.277894078711469</v>
      </c>
      <c r="AI19" s="199">
        <v>5.4310000220626744</v>
      </c>
      <c r="AJ19" s="201">
        <v>1.6458087700992947</v>
      </c>
      <c r="AK19" s="208">
        <v>0.30303972811884144</v>
      </c>
      <c r="AL19" s="207">
        <v>0.1714366387002933</v>
      </c>
      <c r="AM19" s="200">
        <v>25.586535118162505</v>
      </c>
      <c r="AN19" s="200">
        <v>5.1782761044303411</v>
      </c>
      <c r="AO19" s="200">
        <v>0.86259627597076671</v>
      </c>
      <c r="AP19" s="200">
        <v>8.6259627597076673E-4</v>
      </c>
      <c r="AQ19" s="200">
        <v>21.458791479247154</v>
      </c>
      <c r="AR19" s="200">
        <v>3.5157252259884526</v>
      </c>
      <c r="AS19" s="200">
        <v>3.3646387471208246</v>
      </c>
      <c r="AT19" s="200">
        <v>0.68474679887380807</v>
      </c>
      <c r="AU19" s="200">
        <v>0.29653911919928078</v>
      </c>
      <c r="AV19" s="200">
        <v>7.9664299285883033E-2</v>
      </c>
      <c r="AW19" s="199">
        <v>1.064476252173294</v>
      </c>
      <c r="AX19" s="202" t="s">
        <v>66</v>
      </c>
      <c r="AY19" s="202" t="s">
        <v>66</v>
      </c>
      <c r="AZ19" s="209">
        <v>1.5512319771502914</v>
      </c>
    </row>
    <row r="20" spans="2:52" x14ac:dyDescent="0.4">
      <c r="B20" s="352"/>
      <c r="C20" s="196" t="s">
        <v>116</v>
      </c>
      <c r="D20" s="197" t="s">
        <v>117</v>
      </c>
      <c r="E20" s="198" t="s">
        <v>118</v>
      </c>
      <c r="F20" s="197" t="s">
        <v>93</v>
      </c>
      <c r="G20" s="199">
        <v>25.698637831765204</v>
      </c>
      <c r="H20" s="200">
        <v>48.918583461666522</v>
      </c>
      <c r="I20" s="200">
        <v>29.319316877820427</v>
      </c>
      <c r="J20" s="200">
        <v>21.762099660513059</v>
      </c>
      <c r="K20" s="197" t="s">
        <v>72</v>
      </c>
      <c r="L20" s="201" t="s">
        <v>66</v>
      </c>
      <c r="M20" s="202" t="s">
        <v>66</v>
      </c>
      <c r="N20" s="203" t="s">
        <v>66</v>
      </c>
      <c r="O20" s="203" t="s">
        <v>66</v>
      </c>
      <c r="P20" s="203" t="s">
        <v>66</v>
      </c>
      <c r="Q20" s="204" t="s">
        <v>66</v>
      </c>
      <c r="R20" s="199">
        <v>5.28</v>
      </c>
      <c r="S20" s="200">
        <v>0.17299999999999999</v>
      </c>
      <c r="T20" s="200">
        <v>1.3959999999999999</v>
      </c>
      <c r="U20" s="200">
        <v>0</v>
      </c>
      <c r="V20" s="200">
        <v>1.2988243822739225</v>
      </c>
      <c r="W20" s="200">
        <v>2.597648764547845</v>
      </c>
      <c r="X20" s="205">
        <v>8.0693641618497107</v>
      </c>
      <c r="Y20" s="206">
        <v>13.129507791263039</v>
      </c>
      <c r="Z20" s="205">
        <v>1.7283139583515856</v>
      </c>
      <c r="AA20" s="205">
        <v>2.2317979667798511</v>
      </c>
      <c r="AB20" s="205">
        <v>2.2744663597553869E-2</v>
      </c>
      <c r="AC20" s="205">
        <v>1.3017349445623872E-3</v>
      </c>
      <c r="AD20" s="205">
        <v>7.3482576880858743E-3</v>
      </c>
      <c r="AE20" s="205">
        <v>3.4934650478944361E-2</v>
      </c>
      <c r="AF20" s="205">
        <v>4.4773302499492845E-4</v>
      </c>
      <c r="AG20" s="200">
        <v>17.155095021184056</v>
      </c>
      <c r="AH20" s="207">
        <v>99.750915741712532</v>
      </c>
      <c r="AI20" s="199">
        <v>5.698963313955586</v>
      </c>
      <c r="AJ20" s="201">
        <v>1.213652572433241</v>
      </c>
      <c r="AK20" s="208">
        <v>0.21296023602420042</v>
      </c>
      <c r="AL20" s="207">
        <v>0.13587952161765413</v>
      </c>
      <c r="AM20" s="200">
        <v>28.368215584251448</v>
      </c>
      <c r="AN20" s="200">
        <v>4.8353965887991563</v>
      </c>
      <c r="AO20" s="200">
        <v>0.59248570742276585</v>
      </c>
      <c r="AP20" s="200">
        <v>5.9248570742276589E-4</v>
      </c>
      <c r="AQ20" s="200">
        <v>24.28734999459952</v>
      </c>
      <c r="AR20" s="200">
        <v>2.8370747640756862</v>
      </c>
      <c r="AS20" s="200">
        <v>3.4154238957627712</v>
      </c>
      <c r="AT20" s="200">
        <v>0.67289195125264478</v>
      </c>
      <c r="AU20" s="200">
        <v>0.28592355774696165</v>
      </c>
      <c r="AV20" s="200">
        <v>7.1822149942616931E-2</v>
      </c>
      <c r="AW20" s="199">
        <v>1.1100273090865906</v>
      </c>
      <c r="AX20" s="202" t="s">
        <v>66</v>
      </c>
      <c r="AY20" s="202" t="s">
        <v>66</v>
      </c>
      <c r="AZ20" s="209">
        <v>1.5903261411806979</v>
      </c>
    </row>
    <row r="21" spans="2:52" x14ac:dyDescent="0.4">
      <c r="B21" s="352"/>
      <c r="C21" s="196" t="s">
        <v>119</v>
      </c>
      <c r="D21" s="197" t="s">
        <v>54</v>
      </c>
      <c r="E21" s="198" t="s">
        <v>120</v>
      </c>
      <c r="F21" s="197" t="s">
        <v>93</v>
      </c>
      <c r="G21" s="199">
        <v>38.891239949217095</v>
      </c>
      <c r="H21" s="200">
        <v>46.80032310879858</v>
      </c>
      <c r="I21" s="200">
        <v>28.381961616893804</v>
      </c>
      <c r="J21" s="200">
        <v>24.817715274307613</v>
      </c>
      <c r="K21" s="197" t="s">
        <v>72</v>
      </c>
      <c r="L21" s="201" t="s">
        <v>66</v>
      </c>
      <c r="M21" s="202" t="s">
        <v>66</v>
      </c>
      <c r="N21" s="203" t="s">
        <v>66</v>
      </c>
      <c r="O21" s="203" t="s">
        <v>66</v>
      </c>
      <c r="P21" s="203" t="s">
        <v>66</v>
      </c>
      <c r="Q21" s="204" t="s">
        <v>66</v>
      </c>
      <c r="R21" s="199">
        <v>5.43</v>
      </c>
      <c r="S21" s="200">
        <v>0.13100000000000001</v>
      </c>
      <c r="T21" s="200">
        <v>1.165</v>
      </c>
      <c r="U21" s="200">
        <v>0</v>
      </c>
      <c r="V21" s="200">
        <v>1.0982621821625893</v>
      </c>
      <c r="W21" s="200">
        <v>2.1965243643251786</v>
      </c>
      <c r="X21" s="205">
        <v>8.8931297709923669</v>
      </c>
      <c r="Y21" s="206">
        <v>13.509064949606229</v>
      </c>
      <c r="Z21" s="205">
        <v>1.2440424391159284</v>
      </c>
      <c r="AA21" s="205">
        <v>2.3951289237254407</v>
      </c>
      <c r="AB21" s="205">
        <v>3.08136892476845E-2</v>
      </c>
      <c r="AC21" s="205">
        <v>9.2155776638846293E-4</v>
      </c>
      <c r="AD21" s="205">
        <v>2.4114329312897725E-3</v>
      </c>
      <c r="AE21" s="205">
        <v>4.292837144399108E-2</v>
      </c>
      <c r="AF21" s="205">
        <v>1.5321559505040706E-4</v>
      </c>
      <c r="AG21" s="200">
        <v>17.224543021665614</v>
      </c>
      <c r="AH21" s="207">
        <v>99.735882572251057</v>
      </c>
      <c r="AI21" s="199">
        <v>5.6987355604012295</v>
      </c>
      <c r="AJ21" s="201">
        <v>1.0441699377473972</v>
      </c>
      <c r="AK21" s="208">
        <v>0.18322835419895858</v>
      </c>
      <c r="AL21" s="207">
        <v>0.12350639668326978</v>
      </c>
      <c r="AM21" s="200">
        <v>28.64954723554262</v>
      </c>
      <c r="AN21" s="200">
        <v>5.536773729179723</v>
      </c>
      <c r="AO21" s="200">
        <v>0.54111686259423053</v>
      </c>
      <c r="AP21" s="200">
        <v>5.4111686259423054E-4</v>
      </c>
      <c r="AQ21" s="200">
        <v>26.076419133540973</v>
      </c>
      <c r="AR21" s="200">
        <v>3.2432999552922674</v>
      </c>
      <c r="AS21" s="200">
        <v>3.7907473232476492</v>
      </c>
      <c r="AT21" s="200">
        <v>0.67517294091790803</v>
      </c>
      <c r="AU21" s="200">
        <v>0.29745564090368537</v>
      </c>
      <c r="AV21" s="200">
        <v>7.349196123840307E-2</v>
      </c>
      <c r="AW21" s="199">
        <v>1.1471661915690714</v>
      </c>
      <c r="AX21" s="202" t="s">
        <v>66</v>
      </c>
      <c r="AY21" s="202" t="s">
        <v>66</v>
      </c>
      <c r="AZ21" s="209">
        <v>1.6294203052111267</v>
      </c>
    </row>
    <row r="22" spans="2:52" x14ac:dyDescent="0.4">
      <c r="B22" s="352"/>
      <c r="C22" s="196" t="s">
        <v>121</v>
      </c>
      <c r="D22" s="197" t="s">
        <v>59</v>
      </c>
      <c r="E22" s="198" t="s">
        <v>122</v>
      </c>
      <c r="F22" s="197" t="s">
        <v>93</v>
      </c>
      <c r="G22" s="199">
        <v>35.403563941299794</v>
      </c>
      <c r="H22" s="200">
        <v>45.502298277441007</v>
      </c>
      <c r="I22" s="200">
        <v>28.894166280767593</v>
      </c>
      <c r="J22" s="200">
        <v>25.603535441791404</v>
      </c>
      <c r="K22" s="197" t="s">
        <v>72</v>
      </c>
      <c r="L22" s="201" t="s">
        <v>66</v>
      </c>
      <c r="M22" s="202" t="s">
        <v>66</v>
      </c>
      <c r="N22" s="203" t="s">
        <v>66</v>
      </c>
      <c r="O22" s="203" t="s">
        <v>66</v>
      </c>
      <c r="P22" s="203" t="s">
        <v>66</v>
      </c>
      <c r="Q22" s="204" t="s">
        <v>66</v>
      </c>
      <c r="R22" s="199">
        <v>5.54</v>
      </c>
      <c r="S22" s="200">
        <v>0.154</v>
      </c>
      <c r="T22" s="200">
        <v>1.2090000000000001</v>
      </c>
      <c r="U22" s="200">
        <v>0</v>
      </c>
      <c r="V22" s="200">
        <v>1.1098358452204711</v>
      </c>
      <c r="W22" s="200">
        <v>2.2196716904409421</v>
      </c>
      <c r="X22" s="205">
        <v>7.8506493506493511</v>
      </c>
      <c r="Y22" s="206">
        <v>14.900774530197916</v>
      </c>
      <c r="Z22" s="205">
        <v>1.3930490604192074</v>
      </c>
      <c r="AA22" s="205">
        <v>2.476794402198236</v>
      </c>
      <c r="AB22" s="205">
        <v>4.6279321743768198E-2</v>
      </c>
      <c r="AC22" s="205">
        <v>7.1535655896581992E-4</v>
      </c>
      <c r="AD22" s="205">
        <v>2.4114329312897725E-3</v>
      </c>
      <c r="AE22" s="205">
        <v>3.0271646582667108E-2</v>
      </c>
      <c r="AF22" s="205">
        <v>1.3577706301421826E-4</v>
      </c>
      <c r="AG22" s="200">
        <v>18.849716171136098</v>
      </c>
      <c r="AH22" s="207">
        <v>99.825892038484781</v>
      </c>
      <c r="AI22" s="199">
        <v>5.768313912975664</v>
      </c>
      <c r="AJ22" s="201">
        <v>1.1896494316901638</v>
      </c>
      <c r="AK22" s="208">
        <v>0.20623867730465917</v>
      </c>
      <c r="AL22" s="207">
        <v>0.14303448257156598</v>
      </c>
      <c r="AM22" s="200">
        <v>28.154360274031252</v>
      </c>
      <c r="AN22" s="200">
        <v>5.8699029584582494</v>
      </c>
      <c r="AO22" s="200">
        <v>0.60968899975979696</v>
      </c>
      <c r="AP22" s="200">
        <v>6.0968899975979692E-4</v>
      </c>
      <c r="AQ22" s="200">
        <v>20.92282532531523</v>
      </c>
      <c r="AR22" s="200">
        <v>2.6724539774442233</v>
      </c>
      <c r="AS22" s="200">
        <v>3.6290671606263363</v>
      </c>
      <c r="AT22" s="200">
        <v>0.5573815585087567</v>
      </c>
      <c r="AU22" s="200">
        <v>0.31807394629315616</v>
      </c>
      <c r="AV22" s="200">
        <v>6.625453914271881E-2</v>
      </c>
      <c r="AW22" s="199">
        <v>1.210231133892308</v>
      </c>
      <c r="AX22" s="202" t="s">
        <v>66</v>
      </c>
      <c r="AY22" s="202" t="s">
        <v>66</v>
      </c>
      <c r="AZ22" s="209">
        <v>1.6163889172009838</v>
      </c>
    </row>
    <row r="23" spans="2:52" x14ac:dyDescent="0.4">
      <c r="B23" s="352"/>
      <c r="C23" s="210" t="s">
        <v>123</v>
      </c>
      <c r="D23" s="211" t="s">
        <v>92</v>
      </c>
      <c r="E23" s="212" t="s">
        <v>124</v>
      </c>
      <c r="F23" s="211" t="s">
        <v>125</v>
      </c>
      <c r="G23" s="213">
        <v>21.996615905245349</v>
      </c>
      <c r="H23" s="215">
        <v>35</v>
      </c>
      <c r="I23" s="215">
        <f t="shared" ref="I23:I26" si="5">100-H23-J23</f>
        <v>60</v>
      </c>
      <c r="J23" s="215">
        <v>5</v>
      </c>
      <c r="K23" s="211" t="s">
        <v>126</v>
      </c>
      <c r="L23" s="214">
        <v>1.3173595771580655</v>
      </c>
      <c r="M23" s="215">
        <f>L23+(0.009*J23)</f>
        <v>1.3623595771580654</v>
      </c>
      <c r="N23" s="216">
        <v>1.4</v>
      </c>
      <c r="O23" s="216">
        <v>1.6</v>
      </c>
      <c r="P23" s="216">
        <v>1.75</v>
      </c>
      <c r="Q23" s="217">
        <v>50.288317843091875</v>
      </c>
      <c r="R23" s="213">
        <v>5.0999999999999996</v>
      </c>
      <c r="S23" s="215">
        <v>0.15094253600449559</v>
      </c>
      <c r="T23" s="215">
        <v>1.6593803104521405</v>
      </c>
      <c r="U23" s="215">
        <v>2.3257525087050434E-2</v>
      </c>
      <c r="V23" s="215">
        <v>1.6121634029706504</v>
      </c>
      <c r="W23" s="215">
        <f t="shared" ref="W23:W26" si="6">2*V23</f>
        <v>3.2243268059413008</v>
      </c>
      <c r="X23" s="215">
        <v>10.993457208130639</v>
      </c>
      <c r="Y23" s="213">
        <v>9.7524687451593586</v>
      </c>
      <c r="Z23" s="215">
        <v>1.9850184451435955</v>
      </c>
      <c r="AA23" s="215">
        <v>1.6752921159125953</v>
      </c>
      <c r="AB23" s="215">
        <v>3.9951664343986656E-2</v>
      </c>
      <c r="AC23" s="215">
        <v>1.9702555678248854E-3</v>
      </c>
      <c r="AD23" s="215">
        <v>1.0166971388015422E-2</v>
      </c>
      <c r="AE23" s="215">
        <v>0.12985584874871128</v>
      </c>
      <c r="AF23" s="215">
        <v>3.8997817469748164E-3</v>
      </c>
      <c r="AG23" s="215">
        <v>13.596653572443238</v>
      </c>
      <c r="AH23" s="217">
        <v>98.941485115312531</v>
      </c>
      <c r="AI23" s="213">
        <v>4.209589378974381</v>
      </c>
      <c r="AJ23" s="216">
        <v>1.1758170334113034</v>
      </c>
      <c r="AK23" s="218">
        <v>0.27931870012884202</v>
      </c>
      <c r="AL23" s="217">
        <v>0.15314857764500223</v>
      </c>
      <c r="AM23" s="215">
        <v>21.60736625153282</v>
      </c>
      <c r="AN23" s="215">
        <v>3.2289047377454585</v>
      </c>
      <c r="AO23" s="215">
        <v>0.42423653247586263</v>
      </c>
      <c r="AP23" s="215">
        <v>4.2423653247586265E-4</v>
      </c>
      <c r="AQ23" s="215">
        <v>18.387693480141554</v>
      </c>
      <c r="AR23" s="215">
        <v>2.9966647069257286</v>
      </c>
      <c r="AS23" s="215">
        <v>2.5516129781717298</v>
      </c>
      <c r="AT23" s="215">
        <v>0.53342634846315895</v>
      </c>
      <c r="AU23" s="215">
        <v>0.37140102684572546</v>
      </c>
      <c r="AV23" s="215">
        <v>0.103762214435136</v>
      </c>
      <c r="AW23" s="213">
        <v>0.37831104142910327</v>
      </c>
      <c r="AX23" s="215">
        <v>0.10970000000000001</v>
      </c>
      <c r="AY23" s="215">
        <f t="shared" ref="AY23:AY26" si="7">AW23-AX23</f>
        <v>0.26861104142910325</v>
      </c>
      <c r="AZ23" s="219">
        <v>1.7439726036874381</v>
      </c>
    </row>
    <row r="24" spans="2:52" x14ac:dyDescent="0.4">
      <c r="B24" s="352"/>
      <c r="C24" s="220" t="s">
        <v>127</v>
      </c>
      <c r="D24" s="221" t="s">
        <v>96</v>
      </c>
      <c r="E24" s="222" t="s">
        <v>128</v>
      </c>
      <c r="F24" s="221" t="s">
        <v>129</v>
      </c>
      <c r="G24" s="223">
        <v>26.900584795321635</v>
      </c>
      <c r="H24" s="202">
        <v>35</v>
      </c>
      <c r="I24" s="202">
        <f t="shared" si="5"/>
        <v>60</v>
      </c>
      <c r="J24" s="202">
        <v>5</v>
      </c>
      <c r="K24" s="221" t="s">
        <v>126</v>
      </c>
      <c r="L24" s="201">
        <v>1.2219280094758598</v>
      </c>
      <c r="M24" s="202">
        <f>L24+(0.009*J24)</f>
        <v>1.2669280094758597</v>
      </c>
      <c r="N24" s="203">
        <v>1.4</v>
      </c>
      <c r="O24" s="203">
        <v>1.6</v>
      </c>
      <c r="P24" s="203">
        <v>1.75</v>
      </c>
      <c r="Q24" s="204">
        <v>53.889509076382637</v>
      </c>
      <c r="R24" s="223">
        <v>5.26</v>
      </c>
      <c r="S24" s="202">
        <v>0.1113468438880898</v>
      </c>
      <c r="T24" s="202">
        <v>1.3714167409504177</v>
      </c>
      <c r="U24" s="202">
        <v>2.040836677080575E-2</v>
      </c>
      <c r="V24" s="202">
        <v>1.2290117656221524</v>
      </c>
      <c r="W24" s="202">
        <f t="shared" si="6"/>
        <v>2.4580235312443048</v>
      </c>
      <c r="X24" s="202">
        <v>12.316619789679653</v>
      </c>
      <c r="Y24" s="223">
        <v>11.947096952262431</v>
      </c>
      <c r="Z24" s="202">
        <v>1.1505431714125491</v>
      </c>
      <c r="AA24" s="202">
        <v>1.9985029723134089</v>
      </c>
      <c r="AB24" s="202">
        <v>5.3932110935316441E-2</v>
      </c>
      <c r="AC24" s="202">
        <v>1.3630838224467305E-3</v>
      </c>
      <c r="AD24" s="202">
        <v>4.8437193847706578E-3</v>
      </c>
      <c r="AE24" s="202">
        <v>5.7416032012324814E-2</v>
      </c>
      <c r="AF24" s="202">
        <v>1.0595635284621192E-3</v>
      </c>
      <c r="AG24" s="202">
        <v>15.213394521849263</v>
      </c>
      <c r="AH24" s="204">
        <v>99.583792329617026</v>
      </c>
      <c r="AI24" s="223">
        <v>4.7150234901192105</v>
      </c>
      <c r="AJ24" s="203">
        <v>1.1760285556791794</v>
      </c>
      <c r="AK24" s="224">
        <v>0.2494215687670828</v>
      </c>
      <c r="AL24" s="204">
        <v>0.16494992122493823</v>
      </c>
      <c r="AM24" s="202">
        <v>26.493535171466437</v>
      </c>
      <c r="AN24" s="202">
        <v>4.0137000003009931</v>
      </c>
      <c r="AO24" s="202">
        <v>0.37124814485325836</v>
      </c>
      <c r="AP24" s="202">
        <v>3.7124814485325837E-4</v>
      </c>
      <c r="AQ24" s="202">
        <v>21.963772719860746</v>
      </c>
      <c r="AR24" s="202">
        <v>2.3904093863672253</v>
      </c>
      <c r="AS24" s="202">
        <v>2.8300433657152104</v>
      </c>
      <c r="AT24" s="202">
        <v>0.51283077831807067</v>
      </c>
      <c r="AU24" s="202">
        <v>0.28359786085072575</v>
      </c>
      <c r="AV24" s="202">
        <v>0.11680243034448247</v>
      </c>
      <c r="AW24" s="223">
        <v>0.34865184110892894</v>
      </c>
      <c r="AX24" s="202">
        <v>7.1400000000000005E-2</v>
      </c>
      <c r="AY24" s="202">
        <f t="shared" si="7"/>
        <v>0.27725184110892892</v>
      </c>
      <c r="AZ24" s="209">
        <v>1.7053743280855516</v>
      </c>
    </row>
    <row r="25" spans="2:52" x14ac:dyDescent="0.4">
      <c r="B25" s="352"/>
      <c r="C25" s="220" t="s">
        <v>130</v>
      </c>
      <c r="D25" s="221" t="s">
        <v>100</v>
      </c>
      <c r="E25" s="222" t="s">
        <v>131</v>
      </c>
      <c r="F25" s="221" t="s">
        <v>132</v>
      </c>
      <c r="G25" s="223">
        <v>24.378109452736318</v>
      </c>
      <c r="H25" s="202">
        <v>35</v>
      </c>
      <c r="I25" s="202">
        <f t="shared" si="5"/>
        <v>60</v>
      </c>
      <c r="J25" s="202">
        <v>5</v>
      </c>
      <c r="K25" s="221" t="s">
        <v>126</v>
      </c>
      <c r="L25" s="201" t="s">
        <v>66</v>
      </c>
      <c r="M25" s="202" t="s">
        <v>66</v>
      </c>
      <c r="N25" s="203" t="s">
        <v>66</v>
      </c>
      <c r="O25" s="203" t="s">
        <v>66</v>
      </c>
      <c r="P25" s="203" t="s">
        <v>66</v>
      </c>
      <c r="Q25" s="204" t="s">
        <v>66</v>
      </c>
      <c r="R25" s="223">
        <v>5.27</v>
      </c>
      <c r="S25" s="202">
        <v>0.10369707240998272</v>
      </c>
      <c r="T25" s="202">
        <v>1.12650361353829</v>
      </c>
      <c r="U25" s="202">
        <v>2.0817952451535369E-2</v>
      </c>
      <c r="V25" s="202">
        <v>1.0021240923793271</v>
      </c>
      <c r="W25" s="202">
        <f t="shared" si="6"/>
        <v>2.0042481847586542</v>
      </c>
      <c r="X25" s="202">
        <v>10.863408072741731</v>
      </c>
      <c r="Y25" s="223">
        <v>11.215554216561408</v>
      </c>
      <c r="Z25" s="202">
        <v>0.90329123845520232</v>
      </c>
      <c r="AA25" s="202">
        <v>2.2041826082048352</v>
      </c>
      <c r="AB25" s="202">
        <v>5.7788785857062583E-2</v>
      </c>
      <c r="AC25" s="202">
        <v>1.3320562465776692E-3</v>
      </c>
      <c r="AD25" s="202">
        <v>6.6181367191855802E-3</v>
      </c>
      <c r="AE25" s="202">
        <v>3.3269426433529328E-2</v>
      </c>
      <c r="AF25" s="202">
        <v>9.051716434174302E-4</v>
      </c>
      <c r="AG25" s="202">
        <v>14.421609583874639</v>
      </c>
      <c r="AH25" s="204">
        <v>99.717141595333842</v>
      </c>
      <c r="AI25" s="223">
        <v>4.8054718396817639</v>
      </c>
      <c r="AJ25" s="203">
        <v>1.0552209465209865</v>
      </c>
      <c r="AK25" s="224">
        <v>0.21958737491860261</v>
      </c>
      <c r="AL25" s="204">
        <v>0.15112574854404415</v>
      </c>
      <c r="AM25" s="202">
        <v>25.813818813758012</v>
      </c>
      <c r="AN25" s="202">
        <v>3.8438312734072047</v>
      </c>
      <c r="AO25" s="202">
        <v>0.27144494206994579</v>
      </c>
      <c r="AP25" s="202">
        <v>2.7144494206994579E-4</v>
      </c>
      <c r="AQ25" s="202">
        <v>20.873326343239317</v>
      </c>
      <c r="AR25" s="202">
        <v>2.0512554219896995</v>
      </c>
      <c r="AS25" s="202">
        <v>2.5447619886718655</v>
      </c>
      <c r="AT25" s="202">
        <v>0.45867523682341865</v>
      </c>
      <c r="AU25" s="202">
        <v>0.27006893411815547</v>
      </c>
      <c r="AV25" s="202">
        <v>0.10864852932923737</v>
      </c>
      <c r="AW25" s="223">
        <v>0.30056991127457755</v>
      </c>
      <c r="AX25" s="202">
        <v>5.8500000000000003E-2</v>
      </c>
      <c r="AY25" s="202">
        <f t="shared" si="7"/>
        <v>0.24206991127457755</v>
      </c>
      <c r="AZ25" s="209">
        <v>1.7439726036874381</v>
      </c>
    </row>
    <row r="26" spans="2:52" x14ac:dyDescent="0.4">
      <c r="B26" s="353"/>
      <c r="C26" s="225" t="s">
        <v>133</v>
      </c>
      <c r="D26" s="226" t="s">
        <v>63</v>
      </c>
      <c r="E26" s="227" t="s">
        <v>64</v>
      </c>
      <c r="F26" s="226" t="s">
        <v>134</v>
      </c>
      <c r="G26" s="228">
        <v>66.248256624825657</v>
      </c>
      <c r="H26" s="230">
        <v>60</v>
      </c>
      <c r="I26" s="230">
        <f t="shared" si="5"/>
        <v>35</v>
      </c>
      <c r="J26" s="230">
        <v>5</v>
      </c>
      <c r="K26" s="226" t="s">
        <v>94</v>
      </c>
      <c r="L26" s="229">
        <v>1.395118632306529</v>
      </c>
      <c r="M26" s="230">
        <f>L26+(0.009*J26)</f>
        <v>1.4401186323065289</v>
      </c>
      <c r="N26" s="231">
        <v>1.4</v>
      </c>
      <c r="O26" s="231">
        <v>1.63</v>
      </c>
      <c r="P26" s="231">
        <v>1.8</v>
      </c>
      <c r="Q26" s="232">
        <v>47.35401387522532</v>
      </c>
      <c r="R26" s="228">
        <v>5.0599999999999996</v>
      </c>
      <c r="S26" s="230">
        <v>6.1773768043851617E-2</v>
      </c>
      <c r="T26" s="230">
        <v>0.60021381473624968</v>
      </c>
      <c r="U26" s="230">
        <v>1.5543708856372788E-2</v>
      </c>
      <c r="V26" s="230">
        <v>0.49847325269329101</v>
      </c>
      <c r="W26" s="230">
        <f t="shared" si="6"/>
        <v>0.99694650538658203</v>
      </c>
      <c r="X26" s="230">
        <v>9.7163218910359053</v>
      </c>
      <c r="Y26" s="228">
        <v>9.5086211665923486</v>
      </c>
      <c r="Z26" s="230">
        <v>0.67149255130768937</v>
      </c>
      <c r="AA26" s="230">
        <v>2.0278857774407562</v>
      </c>
      <c r="AB26" s="230">
        <v>6.4537966970118363E-2</v>
      </c>
      <c r="AC26" s="230">
        <v>2.1603422709496997E-3</v>
      </c>
      <c r="AD26" s="230">
        <v>4.8437193847706578E-3</v>
      </c>
      <c r="AE26" s="230">
        <v>2.0485929362402303E-2</v>
      </c>
      <c r="AF26" s="230">
        <v>1.0570584626161462E-3</v>
      </c>
      <c r="AG26" s="230">
        <v>12.298924169520703</v>
      </c>
      <c r="AH26" s="232">
        <v>99.785455159767693</v>
      </c>
      <c r="AI26" s="228">
        <v>3.7947613218311043</v>
      </c>
      <c r="AJ26" s="231">
        <v>0.53107792830189582</v>
      </c>
      <c r="AK26" s="233">
        <v>0.13995028494852274</v>
      </c>
      <c r="AL26" s="232">
        <v>0.10261246605973598</v>
      </c>
      <c r="AM26" s="230">
        <v>24.735831805562096</v>
      </c>
      <c r="AN26" s="230">
        <v>2.6044089312104095</v>
      </c>
      <c r="AO26" s="230">
        <v>0.11364108058921944</v>
      </c>
      <c r="AP26" s="230">
        <v>1.1364108058921944E-4</v>
      </c>
      <c r="AQ26" s="230">
        <v>17.376160103154771</v>
      </c>
      <c r="AR26" s="230">
        <v>1.7255691787623053</v>
      </c>
      <c r="AS26" s="230">
        <v>2.1840357615287411</v>
      </c>
      <c r="AT26" s="230">
        <v>0.28145475944518233</v>
      </c>
      <c r="AU26" s="230">
        <v>0.20798009086648866</v>
      </c>
      <c r="AV26" s="230">
        <v>0.1012030787340478</v>
      </c>
      <c r="AW26" s="228">
        <v>0.16531820349131093</v>
      </c>
      <c r="AX26" s="230">
        <v>3.7400000000000003E-2</v>
      </c>
      <c r="AY26" s="230">
        <f t="shared" si="7"/>
        <v>0.12791820349131094</v>
      </c>
      <c r="AZ26" s="234">
        <v>1.7311065118201352</v>
      </c>
    </row>
    <row r="27" spans="2:52" x14ac:dyDescent="0.4">
      <c r="B27" s="335" t="s">
        <v>135</v>
      </c>
      <c r="C27" s="235" t="s">
        <v>136</v>
      </c>
      <c r="D27" s="236" t="s">
        <v>114</v>
      </c>
      <c r="E27" s="237" t="s">
        <v>137</v>
      </c>
      <c r="F27" s="236" t="s">
        <v>102</v>
      </c>
      <c r="G27" s="238">
        <v>24.681975879729062</v>
      </c>
      <c r="H27" s="239">
        <v>36.75117489620866</v>
      </c>
      <c r="I27" s="239">
        <v>38.043490256933481</v>
      </c>
      <c r="J27" s="239">
        <v>25.205334846857863</v>
      </c>
      <c r="K27" s="236" t="s">
        <v>72</v>
      </c>
      <c r="L27" s="240" t="s">
        <v>66</v>
      </c>
      <c r="M27" s="241" t="s">
        <v>66</v>
      </c>
      <c r="N27" s="242" t="s">
        <v>66</v>
      </c>
      <c r="O27" s="242" t="s">
        <v>66</v>
      </c>
      <c r="P27" s="242" t="s">
        <v>66</v>
      </c>
      <c r="Q27" s="243" t="s">
        <v>66</v>
      </c>
      <c r="R27" s="238">
        <v>6.08</v>
      </c>
      <c r="S27" s="239">
        <v>0.254</v>
      </c>
      <c r="T27" s="239">
        <v>1.897</v>
      </c>
      <c r="U27" s="239">
        <v>0</v>
      </c>
      <c r="V27" s="239">
        <v>1.7608544455886557</v>
      </c>
      <c r="W27" s="239">
        <v>3.5217088911773113</v>
      </c>
      <c r="X27" s="244">
        <v>7.4685039370078741</v>
      </c>
      <c r="Y27" s="245">
        <v>10.517593336850064</v>
      </c>
      <c r="Z27" s="244">
        <v>2.6356460760220539</v>
      </c>
      <c r="AA27" s="244">
        <v>3.0181558334926826</v>
      </c>
      <c r="AB27" s="244">
        <v>4.2566848621862503E-2</v>
      </c>
      <c r="AC27" s="244">
        <v>2.0631108520256699E-4</v>
      </c>
      <c r="AD27" s="244">
        <v>4.5320059958286474E-3</v>
      </c>
      <c r="AE27" s="244">
        <v>9.5918037547919915E-2</v>
      </c>
      <c r="AF27" s="244">
        <v>3.5278990613123412E-4</v>
      </c>
      <c r="AG27" s="239">
        <v>16.314764928436542</v>
      </c>
      <c r="AH27" s="246">
        <v>99.382137383578353</v>
      </c>
      <c r="AI27" s="238">
        <v>4.486718502839496</v>
      </c>
      <c r="AJ27" s="240">
        <v>1.0328729835058912</v>
      </c>
      <c r="AK27" s="247">
        <v>0.23020677202107062</v>
      </c>
      <c r="AL27" s="246">
        <v>0.13899191865068292</v>
      </c>
      <c r="AM27" s="239">
        <v>27.783941640430317</v>
      </c>
      <c r="AN27" s="239">
        <v>6.0984750156300844</v>
      </c>
      <c r="AO27" s="239">
        <v>0.86281495313052881</v>
      </c>
      <c r="AP27" s="239">
        <v>8.6281495313052876E-4</v>
      </c>
      <c r="AQ27" s="239">
        <v>30.013924230118221</v>
      </c>
      <c r="AR27" s="239">
        <v>4.5602871618067509</v>
      </c>
      <c r="AS27" s="239">
        <v>3.9926309866470455</v>
      </c>
      <c r="AT27" s="239">
        <v>0.7558740885859605</v>
      </c>
      <c r="AU27" s="239">
        <v>0.66615916741791081</v>
      </c>
      <c r="AV27" s="239">
        <v>6.9821676030310406E-2</v>
      </c>
      <c r="AW27" s="238">
        <v>0.59223759672655096</v>
      </c>
      <c r="AX27" s="241">
        <v>0.3624</v>
      </c>
      <c r="AY27" s="241">
        <f t="shared" ref="AY27:AY35" si="8">AW27-AX27</f>
        <v>0.22983759672655096</v>
      </c>
      <c r="AZ27" s="248">
        <v>1.3948553210286208</v>
      </c>
    </row>
    <row r="28" spans="2:52" x14ac:dyDescent="0.4">
      <c r="B28" s="336"/>
      <c r="C28" s="249" t="s">
        <v>138</v>
      </c>
      <c r="D28" s="250" t="s">
        <v>117</v>
      </c>
      <c r="E28" s="251" t="s">
        <v>139</v>
      </c>
      <c r="F28" s="250" t="s">
        <v>102</v>
      </c>
      <c r="G28" s="252">
        <v>25.517751479289945</v>
      </c>
      <c r="H28" s="253">
        <v>31.913119947171147</v>
      </c>
      <c r="I28" s="253">
        <v>39.95112375373099</v>
      </c>
      <c r="J28" s="253">
        <v>28.135756299097864</v>
      </c>
      <c r="K28" s="250" t="s">
        <v>140</v>
      </c>
      <c r="L28" s="254" t="s">
        <v>66</v>
      </c>
      <c r="M28" s="255" t="s">
        <v>66</v>
      </c>
      <c r="N28" s="256" t="s">
        <v>66</v>
      </c>
      <c r="O28" s="256" t="s">
        <v>66</v>
      </c>
      <c r="P28" s="256" t="s">
        <v>66</v>
      </c>
      <c r="Q28" s="257" t="s">
        <v>66</v>
      </c>
      <c r="R28" s="252">
        <v>5.52</v>
      </c>
      <c r="S28" s="253">
        <v>0.155</v>
      </c>
      <c r="T28" s="253">
        <v>1.157</v>
      </c>
      <c r="U28" s="253">
        <v>0</v>
      </c>
      <c r="V28" s="253">
        <v>1.0870045405180371</v>
      </c>
      <c r="W28" s="253">
        <v>2.1740090810360742</v>
      </c>
      <c r="X28" s="258">
        <v>7.4645161290322584</v>
      </c>
      <c r="Y28" s="259">
        <v>11.310758950062928</v>
      </c>
      <c r="Z28" s="258">
        <v>2.3234953549134967</v>
      </c>
      <c r="AA28" s="258">
        <v>3.0792144978417624</v>
      </c>
      <c r="AB28" s="258">
        <v>7.1579582861439645E-2</v>
      </c>
      <c r="AC28" s="258">
        <v>7.4907027492856799E-4</v>
      </c>
      <c r="AD28" s="258">
        <v>4.5320059958286474E-3</v>
      </c>
      <c r="AE28" s="258">
        <v>6.4733049932123449E-2</v>
      </c>
      <c r="AF28" s="258">
        <v>1.583825675055741E-4</v>
      </c>
      <c r="AG28" s="253">
        <v>16.854471824175082</v>
      </c>
      <c r="AH28" s="260">
        <v>99.588100776935178</v>
      </c>
      <c r="AI28" s="252">
        <v>4.4194340913724215</v>
      </c>
      <c r="AJ28" s="254">
        <v>0.82854281626723858</v>
      </c>
      <c r="AK28" s="261">
        <v>0.18747712922899162</v>
      </c>
      <c r="AL28" s="260">
        <v>0.1325941771031279</v>
      </c>
      <c r="AM28" s="253">
        <v>30.320770281541542</v>
      </c>
      <c r="AN28" s="253">
        <v>5.9820990473020084</v>
      </c>
      <c r="AO28" s="253">
        <v>0.67540952026895384</v>
      </c>
      <c r="AP28" s="253">
        <v>6.7540952026895387E-4</v>
      </c>
      <c r="AQ28" s="253">
        <v>28.866302436298142</v>
      </c>
      <c r="AR28" s="253">
        <v>4.6998498371870836</v>
      </c>
      <c r="AS28" s="253">
        <v>4.2503688448342265</v>
      </c>
      <c r="AT28" s="253">
        <v>0.70890072998257658</v>
      </c>
      <c r="AU28" s="253">
        <v>0.60263672784572253</v>
      </c>
      <c r="AV28" s="253">
        <v>6.5522934931675811E-2</v>
      </c>
      <c r="AW28" s="252">
        <v>0.53203850593050039</v>
      </c>
      <c r="AX28" s="255">
        <v>0.3624</v>
      </c>
      <c r="AY28" s="255">
        <f t="shared" si="8"/>
        <v>0.16963850593050039</v>
      </c>
      <c r="AZ28" s="262">
        <v>1.4991064251097197</v>
      </c>
    </row>
    <row r="29" spans="2:52" x14ac:dyDescent="0.4">
      <c r="B29" s="336"/>
      <c r="C29" s="249" t="s">
        <v>141</v>
      </c>
      <c r="D29" s="250" t="s">
        <v>96</v>
      </c>
      <c r="E29" s="251" t="s">
        <v>142</v>
      </c>
      <c r="F29" s="250" t="s">
        <v>93</v>
      </c>
      <c r="G29" s="252">
        <v>25.417142857142849</v>
      </c>
      <c r="H29" s="253">
        <v>32.384383488243046</v>
      </c>
      <c r="I29" s="253">
        <v>38.704680543826214</v>
      </c>
      <c r="J29" s="253">
        <v>28.910935967930744</v>
      </c>
      <c r="K29" s="250" t="s">
        <v>140</v>
      </c>
      <c r="L29" s="254" t="s">
        <v>66</v>
      </c>
      <c r="M29" s="255" t="s">
        <v>66</v>
      </c>
      <c r="N29" s="256" t="s">
        <v>66</v>
      </c>
      <c r="O29" s="256" t="s">
        <v>66</v>
      </c>
      <c r="P29" s="256" t="s">
        <v>66</v>
      </c>
      <c r="Q29" s="257" t="s">
        <v>66</v>
      </c>
      <c r="R29" s="252">
        <v>5.36</v>
      </c>
      <c r="S29" s="253">
        <v>0.121</v>
      </c>
      <c r="T29" s="253">
        <v>0.86899999999999999</v>
      </c>
      <c r="U29" s="253">
        <v>0</v>
      </c>
      <c r="V29" s="253">
        <v>0.75503856516474477</v>
      </c>
      <c r="W29" s="253">
        <v>1.5100771303294895</v>
      </c>
      <c r="X29" s="258">
        <v>7.1818181818181817</v>
      </c>
      <c r="Y29" s="259">
        <v>10.064355843585568</v>
      </c>
      <c r="Z29" s="258">
        <v>1.1600244853270532</v>
      </c>
      <c r="AA29" s="258">
        <v>2.5907451830491182</v>
      </c>
      <c r="AB29" s="258">
        <v>8.2073550565116504E-2</v>
      </c>
      <c r="AC29" s="258">
        <v>1.0827359664653364E-3</v>
      </c>
      <c r="AD29" s="258">
        <v>4.5320059958286474E-3</v>
      </c>
      <c r="AE29" s="258">
        <v>3.9395247494288799E-2</v>
      </c>
      <c r="AF29" s="258">
        <v>8.6044953133235469E-5</v>
      </c>
      <c r="AG29" s="253">
        <v>13.941212360970106</v>
      </c>
      <c r="AH29" s="260">
        <v>99.684293608736141</v>
      </c>
      <c r="AI29" s="252">
        <v>4.8250932229354655</v>
      </c>
      <c r="AJ29" s="254">
        <v>0.71963463245873505</v>
      </c>
      <c r="AK29" s="261">
        <v>0.14914419249726482</v>
      </c>
      <c r="AL29" s="260">
        <v>0.11266297843785954</v>
      </c>
      <c r="AM29" s="253">
        <v>28.952973671184385</v>
      </c>
      <c r="AN29" s="253">
        <v>4.3872570110479154</v>
      </c>
      <c r="AO29" s="253">
        <v>0.64295337250868023</v>
      </c>
      <c r="AP29" s="253">
        <v>6.4295337250868019E-4</v>
      </c>
      <c r="AQ29" s="253">
        <v>31.708644750726908</v>
      </c>
      <c r="AR29" s="253">
        <v>3.5691818496755046</v>
      </c>
      <c r="AS29" s="253">
        <v>3.6802154008584882</v>
      </c>
      <c r="AT29" s="253">
        <v>0.79065625577570342</v>
      </c>
      <c r="AU29" s="253">
        <v>0.47616956219537904</v>
      </c>
      <c r="AV29" s="253">
        <v>6.8377038368409832E-2</v>
      </c>
      <c r="AW29" s="252">
        <v>0.34762442890060863</v>
      </c>
      <c r="AX29" s="255">
        <v>7.4800000000000005E-2</v>
      </c>
      <c r="AY29" s="255">
        <f t="shared" si="8"/>
        <v>0.27282442890060865</v>
      </c>
      <c r="AZ29" s="262">
        <v>1.4339494850590273</v>
      </c>
    </row>
    <row r="30" spans="2:52" x14ac:dyDescent="0.4">
      <c r="B30" s="336"/>
      <c r="C30" s="249" t="s">
        <v>143</v>
      </c>
      <c r="D30" s="250" t="s">
        <v>144</v>
      </c>
      <c r="E30" s="251" t="s">
        <v>145</v>
      </c>
      <c r="F30" s="250" t="s">
        <v>93</v>
      </c>
      <c r="G30" s="252">
        <v>19.2760180995475</v>
      </c>
      <c r="H30" s="253">
        <v>30.542725087265126</v>
      </c>
      <c r="I30" s="253">
        <v>38.43876173264632</v>
      </c>
      <c r="J30" s="253">
        <v>31.018513180088554</v>
      </c>
      <c r="K30" s="250" t="s">
        <v>140</v>
      </c>
      <c r="L30" s="254" t="s">
        <v>66</v>
      </c>
      <c r="M30" s="255" t="s">
        <v>66</v>
      </c>
      <c r="N30" s="256" t="s">
        <v>66</v>
      </c>
      <c r="O30" s="256" t="s">
        <v>66</v>
      </c>
      <c r="P30" s="256" t="s">
        <v>66</v>
      </c>
      <c r="Q30" s="257" t="s">
        <v>66</v>
      </c>
      <c r="R30" s="252">
        <v>5.56</v>
      </c>
      <c r="S30" s="253">
        <v>0.13400000000000001</v>
      </c>
      <c r="T30" s="253">
        <v>0.91600000000000004</v>
      </c>
      <c r="U30" s="253">
        <v>0</v>
      </c>
      <c r="V30" s="253">
        <v>0.81630500345047574</v>
      </c>
      <c r="W30" s="253">
        <v>1.6326100069009515</v>
      </c>
      <c r="X30" s="258">
        <v>6.8358208955223878</v>
      </c>
      <c r="Y30" s="259">
        <v>10.744212083482314</v>
      </c>
      <c r="Z30" s="258">
        <v>0.84787376421849492</v>
      </c>
      <c r="AA30" s="258">
        <v>2.8960385047945212</v>
      </c>
      <c r="AB30" s="258">
        <v>9.6271271575973413E-2</v>
      </c>
      <c r="AC30" s="258">
        <v>6.8316021017416565E-4</v>
      </c>
      <c r="AD30" s="258">
        <v>2.3950915158625868E-3</v>
      </c>
      <c r="AE30" s="258">
        <v>1.6006506782441431E-2</v>
      </c>
      <c r="AF30" s="258">
        <v>5.8918347743608507E-5</v>
      </c>
      <c r="AG30" s="253">
        <v>14.602856140717352</v>
      </c>
      <c r="AH30" s="260">
        <v>99.873582835657928</v>
      </c>
      <c r="AI30" s="252">
        <v>4.7536847849360067</v>
      </c>
      <c r="AJ30" s="254">
        <v>0.55135686823371577</v>
      </c>
      <c r="AK30" s="261">
        <v>0.11598515534326453</v>
      </c>
      <c r="AL30" s="260">
        <v>0.11879196636148902</v>
      </c>
      <c r="AM30" s="253">
        <v>33.181608267605661</v>
      </c>
      <c r="AN30" s="253">
        <v>4.398638839254585</v>
      </c>
      <c r="AO30" s="253">
        <v>0.60589968899284763</v>
      </c>
      <c r="AP30" s="253">
        <v>6.058996889928476E-4</v>
      </c>
      <c r="AQ30" s="253">
        <v>31.221539074108474</v>
      </c>
      <c r="AR30" s="253">
        <v>4.5707527978795461</v>
      </c>
      <c r="AS30" s="253">
        <v>4.2098144950673744</v>
      </c>
      <c r="AT30" s="253">
        <v>0.74590922707874752</v>
      </c>
      <c r="AU30" s="253">
        <v>0.51969001529967407</v>
      </c>
      <c r="AV30" s="253">
        <v>6.9268170886562064E-2</v>
      </c>
      <c r="AW30" s="252">
        <v>0.26449205625988575</v>
      </c>
      <c r="AX30" s="255">
        <v>4.7E-2</v>
      </c>
      <c r="AY30" s="255">
        <f t="shared" si="8"/>
        <v>0.21749205625988577</v>
      </c>
      <c r="AZ30" s="262">
        <v>1.5512319771502914</v>
      </c>
    </row>
    <row r="31" spans="2:52" x14ac:dyDescent="0.4">
      <c r="B31" s="337"/>
      <c r="C31" s="263" t="s">
        <v>146</v>
      </c>
      <c r="D31" s="264" t="s">
        <v>104</v>
      </c>
      <c r="E31" s="265" t="s">
        <v>147</v>
      </c>
      <c r="F31" s="264" t="s">
        <v>93</v>
      </c>
      <c r="G31" s="266">
        <v>14.239059438275635</v>
      </c>
      <c r="H31" s="267">
        <v>35.142397757291093</v>
      </c>
      <c r="I31" s="267">
        <v>36.601922704937081</v>
      </c>
      <c r="J31" s="267">
        <v>28.255679537771822</v>
      </c>
      <c r="K31" s="264" t="s">
        <v>140</v>
      </c>
      <c r="L31" s="268" t="s">
        <v>66</v>
      </c>
      <c r="M31" s="269" t="s">
        <v>66</v>
      </c>
      <c r="N31" s="270" t="s">
        <v>66</v>
      </c>
      <c r="O31" s="270" t="s">
        <v>66</v>
      </c>
      <c r="P31" s="270" t="s">
        <v>66</v>
      </c>
      <c r="Q31" s="271" t="s">
        <v>66</v>
      </c>
      <c r="R31" s="266">
        <v>5.65</v>
      </c>
      <c r="S31" s="267">
        <v>0.129</v>
      </c>
      <c r="T31" s="267">
        <v>0.82399999999999995</v>
      </c>
      <c r="U31" s="267">
        <v>0</v>
      </c>
      <c r="V31" s="267">
        <v>0.78282842093829974</v>
      </c>
      <c r="W31" s="267">
        <v>1.5656568418765995</v>
      </c>
      <c r="X31" s="272">
        <v>6.387596899224806</v>
      </c>
      <c r="Y31" s="273">
        <v>10.857521456798436</v>
      </c>
      <c r="Z31" s="272">
        <v>0.67760973452291795</v>
      </c>
      <c r="AA31" s="272">
        <v>3.2013318265399242</v>
      </c>
      <c r="AB31" s="272">
        <v>0.12837046690486728</v>
      </c>
      <c r="AC31" s="272">
        <v>5.5529346625863998E-4</v>
      </c>
      <c r="AD31" s="272">
        <v>2.3950915158625868E-3</v>
      </c>
      <c r="AE31" s="272">
        <v>3.0949313348343912E-2</v>
      </c>
      <c r="AF31" s="272">
        <v>7.0544035767734349E-5</v>
      </c>
      <c r="AG31" s="267">
        <v>14.898248433666121</v>
      </c>
      <c r="AH31" s="274">
        <v>99.775712231885819</v>
      </c>
      <c r="AI31" s="266">
        <v>4.6185852426530447</v>
      </c>
      <c r="AJ31" s="268">
        <v>0.58779500448668121</v>
      </c>
      <c r="AK31" s="275">
        <v>0.12726732832780527</v>
      </c>
      <c r="AL31" s="274">
        <v>0.12699639549085809</v>
      </c>
      <c r="AM31" s="267">
        <v>32.553543166422116</v>
      </c>
      <c r="AN31" s="267">
        <v>4.8397246414395534</v>
      </c>
      <c r="AO31" s="267">
        <v>0.45833499629498525</v>
      </c>
      <c r="AP31" s="267">
        <v>4.5833499629498528E-4</v>
      </c>
      <c r="AQ31" s="267">
        <v>30.551573022986204</v>
      </c>
      <c r="AR31" s="267">
        <v>3.2841100227201476</v>
      </c>
      <c r="AS31" s="267">
        <v>3.729487817006464</v>
      </c>
      <c r="AT31" s="267">
        <v>0.69681655788484798</v>
      </c>
      <c r="AU31" s="267">
        <v>0.54959418325499332</v>
      </c>
      <c r="AV31" s="267">
        <v>6.6906636233425756E-2</v>
      </c>
      <c r="AW31" s="266">
        <v>0.26572672848932616</v>
      </c>
      <c r="AX31" s="269">
        <v>0.04</v>
      </c>
      <c r="AY31" s="269">
        <f t="shared" si="8"/>
        <v>0.22572672848932615</v>
      </c>
      <c r="AZ31" s="276">
        <v>1.5772947531705772</v>
      </c>
    </row>
    <row r="32" spans="2:52" x14ac:dyDescent="0.4">
      <c r="B32" s="338" t="s">
        <v>148</v>
      </c>
      <c r="C32" s="277" t="s">
        <v>149</v>
      </c>
      <c r="D32" s="278" t="s">
        <v>92</v>
      </c>
      <c r="E32" s="279" t="s">
        <v>55</v>
      </c>
      <c r="F32" s="278" t="s">
        <v>102</v>
      </c>
      <c r="G32" s="280">
        <v>13.247938234778033</v>
      </c>
      <c r="H32" s="281">
        <v>76.230486570855263</v>
      </c>
      <c r="I32" s="281">
        <v>14.169513429144743</v>
      </c>
      <c r="J32" s="281">
        <v>9.6</v>
      </c>
      <c r="K32" s="278" t="s">
        <v>94</v>
      </c>
      <c r="L32" s="282">
        <v>1.5585190485099201</v>
      </c>
      <c r="M32" s="283">
        <f>L32+(0.009*J32)</f>
        <v>1.6449190485099201</v>
      </c>
      <c r="N32" s="284">
        <v>1.4</v>
      </c>
      <c r="O32" s="284">
        <v>1.63</v>
      </c>
      <c r="P32" s="284">
        <v>1.8</v>
      </c>
      <c r="Q32" s="285">
        <v>43.872010801094795</v>
      </c>
      <c r="R32" s="280">
        <v>6</v>
      </c>
      <c r="S32" s="281">
        <v>5.9575999999999997E-2</v>
      </c>
      <c r="T32" s="281">
        <v>0.373278</v>
      </c>
      <c r="U32" s="281">
        <v>0</v>
      </c>
      <c r="V32" s="281">
        <v>0.38920088042769269</v>
      </c>
      <c r="W32" s="281">
        <f t="shared" ref="W32:W35" si="9">2*V32</f>
        <v>0.77840176085538537</v>
      </c>
      <c r="X32" s="286">
        <v>6.2655767423123407</v>
      </c>
      <c r="Y32" s="287">
        <v>5.7914027299614048</v>
      </c>
      <c r="Z32" s="286">
        <v>0.77033166238466222</v>
      </c>
      <c r="AA32" s="286">
        <v>1.6601396174702865</v>
      </c>
      <c r="AB32" s="286">
        <v>5.7038022610609036E-2</v>
      </c>
      <c r="AC32" s="286">
        <v>2.4804048020636972E-4</v>
      </c>
      <c r="AD32" s="286">
        <v>0</v>
      </c>
      <c r="AE32" s="286">
        <v>2.8939359755159325E-2</v>
      </c>
      <c r="AF32" s="286">
        <v>3.2200298989188469E-6</v>
      </c>
      <c r="AG32" s="281">
        <v>8.3078546122120223</v>
      </c>
      <c r="AH32" s="288">
        <v>99.651623901283543</v>
      </c>
      <c r="AI32" s="280">
        <v>3.3874751316926539</v>
      </c>
      <c r="AJ32" s="282">
        <v>0.41492156646715211</v>
      </c>
      <c r="AK32" s="289">
        <v>0.12248697048288708</v>
      </c>
      <c r="AL32" s="288">
        <v>0.10526253959472001</v>
      </c>
      <c r="AM32" s="281">
        <v>15.226827115167888</v>
      </c>
      <c r="AN32" s="281">
        <v>5.2149166415667372</v>
      </c>
      <c r="AO32" s="281">
        <v>0.23709412099223567</v>
      </c>
      <c r="AP32" s="281">
        <v>2.3709412099223568E-4</v>
      </c>
      <c r="AQ32" s="281">
        <v>38.697976366643147</v>
      </c>
      <c r="AR32" s="281">
        <v>5.7986030471624659</v>
      </c>
      <c r="AS32" s="281">
        <v>6.6980841774168711</v>
      </c>
      <c r="AT32" s="281">
        <v>0.55755816012869552</v>
      </c>
      <c r="AU32" s="281">
        <v>0.95020889871860603</v>
      </c>
      <c r="AV32" s="281">
        <v>4.7778576173573867E-2</v>
      </c>
      <c r="AW32" s="280">
        <v>0.66016674220704608</v>
      </c>
      <c r="AX32" s="283">
        <v>0.27150000000000002</v>
      </c>
      <c r="AY32" s="283">
        <f t="shared" si="8"/>
        <v>0.38866674220704606</v>
      </c>
      <c r="AZ32" s="290">
        <v>2.0228642453705925</v>
      </c>
    </row>
    <row r="33" spans="2:52" x14ac:dyDescent="0.4">
      <c r="B33" s="339"/>
      <c r="C33" s="291" t="s">
        <v>150</v>
      </c>
      <c r="D33" s="292" t="s">
        <v>96</v>
      </c>
      <c r="E33" s="293" t="s">
        <v>151</v>
      </c>
      <c r="F33" s="292" t="s">
        <v>102</v>
      </c>
      <c r="G33" s="294">
        <v>15.496442932261051</v>
      </c>
      <c r="H33" s="295">
        <v>80.187283470454958</v>
      </c>
      <c r="I33" s="295">
        <v>11.828306039543023</v>
      </c>
      <c r="J33" s="295">
        <v>7.9844104900020234</v>
      </c>
      <c r="K33" s="292" t="s">
        <v>152</v>
      </c>
      <c r="L33" s="296">
        <v>1.4205997625380999</v>
      </c>
      <c r="M33" s="297">
        <f>L33+(0.009*J33)</f>
        <v>1.4924594569481182</v>
      </c>
      <c r="N33" s="298">
        <v>1.6</v>
      </c>
      <c r="O33" s="298">
        <v>1.69</v>
      </c>
      <c r="P33" s="298">
        <v>1.8</v>
      </c>
      <c r="Q33" s="299">
        <v>46.360158775891634</v>
      </c>
      <c r="R33" s="294">
        <v>6.12</v>
      </c>
      <c r="S33" s="295">
        <v>3.9673E-2</v>
      </c>
      <c r="T33" s="295">
        <v>0.21599199999999999</v>
      </c>
      <c r="U33" s="295">
        <v>0</v>
      </c>
      <c r="V33" s="295">
        <v>0.18830264667353641</v>
      </c>
      <c r="W33" s="295">
        <f t="shared" si="9"/>
        <v>0.37660529334707282</v>
      </c>
      <c r="X33" s="300">
        <v>5.4443072114536335</v>
      </c>
      <c r="Y33" s="301">
        <v>5.1588074660560901</v>
      </c>
      <c r="Z33" s="300">
        <v>0.47976875084326825</v>
      </c>
      <c r="AA33" s="300">
        <v>1.4968086605246964</v>
      </c>
      <c r="AB33" s="300">
        <v>4.3589646527057997E-2</v>
      </c>
      <c r="AC33" s="300">
        <v>1.881579459840218E-4</v>
      </c>
      <c r="AD33" s="300">
        <v>2.4114329312897725E-3</v>
      </c>
      <c r="AE33" s="300">
        <v>9.6212007562964264E-3</v>
      </c>
      <c r="AF33" s="300">
        <v>3.4269276334394359E-5</v>
      </c>
      <c r="AG33" s="295">
        <v>7.1910414269150333</v>
      </c>
      <c r="AH33" s="302">
        <v>99.832195335174191</v>
      </c>
      <c r="AI33" s="294">
        <v>3.2785880699256844</v>
      </c>
      <c r="AJ33" s="296">
        <v>0.30827219390692795</v>
      </c>
      <c r="AK33" s="303">
        <v>9.4025899970384366E-2</v>
      </c>
      <c r="AL33" s="302">
        <v>6.9920613636085038E-2</v>
      </c>
      <c r="AM33" s="295">
        <v>15.49092030878532</v>
      </c>
      <c r="AN33" s="295">
        <v>4.9364224848749538</v>
      </c>
      <c r="AO33" s="295">
        <v>0.17811126445132272</v>
      </c>
      <c r="AP33" s="295">
        <v>1.7811126445132271E-4</v>
      </c>
      <c r="AQ33" s="295">
        <v>31.363818805442136</v>
      </c>
      <c r="AR33" s="295">
        <v>5.6765284779044292</v>
      </c>
      <c r="AS33" s="295">
        <v>6.3257386729475957</v>
      </c>
      <c r="AT33" s="295">
        <v>0.41178263543688731</v>
      </c>
      <c r="AU33" s="295">
        <v>1.0051111780995705</v>
      </c>
      <c r="AV33" s="295">
        <v>4.5042429857762481E-2</v>
      </c>
      <c r="AW33" s="294">
        <v>0.52804396785199392</v>
      </c>
      <c r="AX33" s="297">
        <v>0.2697</v>
      </c>
      <c r="AY33" s="297">
        <f t="shared" si="8"/>
        <v>0.25834396785199393</v>
      </c>
      <c r="AZ33" s="304">
        <v>2.0358739802388115</v>
      </c>
    </row>
    <row r="34" spans="2:52" x14ac:dyDescent="0.4">
      <c r="B34" s="339"/>
      <c r="C34" s="291" t="s">
        <v>153</v>
      </c>
      <c r="D34" s="292" t="s">
        <v>154</v>
      </c>
      <c r="E34" s="293" t="s">
        <v>155</v>
      </c>
      <c r="F34" s="292" t="s">
        <v>102</v>
      </c>
      <c r="G34" s="294">
        <v>14.31247073513344</v>
      </c>
      <c r="H34" s="295">
        <v>86.450669807380905</v>
      </c>
      <c r="I34" s="295">
        <v>7.5309328372152891</v>
      </c>
      <c r="J34" s="295">
        <v>6.0183973554038133</v>
      </c>
      <c r="K34" s="292" t="s">
        <v>152</v>
      </c>
      <c r="L34" s="296">
        <v>1.5354863691181</v>
      </c>
      <c r="M34" s="297">
        <f>L34+(0.009*J34)</f>
        <v>1.5896519453167344</v>
      </c>
      <c r="N34" s="298">
        <v>1.6</v>
      </c>
      <c r="O34" s="298">
        <v>1.69</v>
      </c>
      <c r="P34" s="298">
        <v>1.8</v>
      </c>
      <c r="Q34" s="299">
        <v>41.692470327047971</v>
      </c>
      <c r="R34" s="294">
        <v>6.01</v>
      </c>
      <c r="S34" s="295">
        <v>2.7689999999999999E-2</v>
      </c>
      <c r="T34" s="295">
        <v>0.18043200000000001</v>
      </c>
      <c r="U34" s="295">
        <v>0</v>
      </c>
      <c r="V34" s="295">
        <v>0.15730850372512797</v>
      </c>
      <c r="W34" s="295">
        <f t="shared" si="9"/>
        <v>0.31461700745025595</v>
      </c>
      <c r="X34" s="300">
        <v>6.5161430119176602</v>
      </c>
      <c r="Y34" s="301">
        <v>4.9057693604939647</v>
      </c>
      <c r="Z34" s="300">
        <v>0.24880848782318568</v>
      </c>
      <c r="AA34" s="300">
        <v>1.4968086605246964</v>
      </c>
      <c r="AB34" s="300">
        <v>6.9813979889982544E-2</v>
      </c>
      <c r="AC34" s="300">
        <v>2.4239438956141719E-4</v>
      </c>
      <c r="AD34" s="300">
        <v>4.8798453096878247E-3</v>
      </c>
      <c r="AE34" s="300">
        <v>1.0287344170050321E-2</v>
      </c>
      <c r="AF34" s="300">
        <v>1.5510356612961246E-5</v>
      </c>
      <c r="AG34" s="295">
        <v>6.7363831885681815</v>
      </c>
      <c r="AH34" s="302">
        <v>99.77461644607574</v>
      </c>
      <c r="AI34" s="294">
        <v>3.7805938678448485</v>
      </c>
      <c r="AJ34" s="296">
        <v>0.28696315868465122</v>
      </c>
      <c r="AK34" s="303">
        <v>7.5904254388540385E-2</v>
      </c>
      <c r="AL34" s="302">
        <v>5.1848323112825126E-2</v>
      </c>
      <c r="AM34" s="295">
        <v>13.777612602158271</v>
      </c>
      <c r="AN34" s="295">
        <v>4.8335582515549884</v>
      </c>
      <c r="AO34" s="295">
        <v>0.16406411379300356</v>
      </c>
      <c r="AP34" s="295">
        <v>1.6406411379300356E-4</v>
      </c>
      <c r="AQ34" s="295">
        <v>58.968919071047495</v>
      </c>
      <c r="AR34" s="295">
        <v>6.6636375079403578</v>
      </c>
      <c r="AS34" s="295">
        <v>7.063720116971151</v>
      </c>
      <c r="AT34" s="295">
        <v>0.69283944618872051</v>
      </c>
      <c r="AU34" s="295">
        <v>0.87645029217210957</v>
      </c>
      <c r="AV34" s="295">
        <v>5.8731003287306585E-2</v>
      </c>
      <c r="AW34" s="294">
        <v>0.57845628311267316</v>
      </c>
      <c r="AX34" s="297">
        <v>0.191</v>
      </c>
      <c r="AY34" s="297">
        <f t="shared" si="8"/>
        <v>0.38745628311267316</v>
      </c>
      <c r="AZ34" s="304">
        <v>1.9708253058976943</v>
      </c>
    </row>
    <row r="35" spans="2:52" ht="15" thickBot="1" x14ac:dyDescent="0.45">
      <c r="B35" s="340"/>
      <c r="C35" s="305" t="s">
        <v>156</v>
      </c>
      <c r="D35" s="306" t="s">
        <v>144</v>
      </c>
      <c r="E35" s="307" t="s">
        <v>157</v>
      </c>
      <c r="F35" s="306" t="s">
        <v>71</v>
      </c>
      <c r="G35" s="308">
        <v>18.611857054327601</v>
      </c>
      <c r="H35" s="309">
        <v>66.660503021755574</v>
      </c>
      <c r="I35" s="309">
        <v>16.250383747257501</v>
      </c>
      <c r="J35" s="309">
        <v>17.089113230986918</v>
      </c>
      <c r="K35" s="306" t="s">
        <v>81</v>
      </c>
      <c r="L35" s="310" t="s">
        <v>66</v>
      </c>
      <c r="M35" s="309" t="s">
        <v>66</v>
      </c>
      <c r="N35" s="310" t="s">
        <v>66</v>
      </c>
      <c r="O35" s="310" t="s">
        <v>66</v>
      </c>
      <c r="P35" s="310" t="s">
        <v>66</v>
      </c>
      <c r="Q35" s="311" t="s">
        <v>66</v>
      </c>
      <c r="R35" s="308">
        <v>5.82</v>
      </c>
      <c r="S35" s="309">
        <v>3.6760000000000001E-2</v>
      </c>
      <c r="T35" s="309">
        <v>0.17787800000000001</v>
      </c>
      <c r="U35" s="309">
        <v>0</v>
      </c>
      <c r="V35" s="309">
        <v>0.13029981022448803</v>
      </c>
      <c r="W35" s="309">
        <f t="shared" si="9"/>
        <v>0.26059962044897605</v>
      </c>
      <c r="X35" s="312">
        <v>4.8389009793253539</v>
      </c>
      <c r="Y35" s="313">
        <v>8.1952647328015953</v>
      </c>
      <c r="Z35" s="312">
        <v>0.3829144469961368</v>
      </c>
      <c r="AA35" s="312">
        <v>2.6401253591438261</v>
      </c>
      <c r="AB35" s="312">
        <v>0.1249523218325418</v>
      </c>
      <c r="AC35" s="312">
        <v>3.7542445888386902E-4</v>
      </c>
      <c r="AD35" s="312">
        <v>2.4114329312897725E-3</v>
      </c>
      <c r="AE35" s="312">
        <v>1.4284204652573676E-2</v>
      </c>
      <c r="AF35" s="312">
        <v>0</v>
      </c>
      <c r="AG35" s="309">
        <v>11.359952498357965</v>
      </c>
      <c r="AH35" s="311">
        <v>99.853030744747599</v>
      </c>
      <c r="AI35" s="308">
        <v>4.4523080743195704</v>
      </c>
      <c r="AJ35" s="310">
        <v>0.32958068957414244</v>
      </c>
      <c r="AK35" s="314">
        <v>7.4024682046403764E-2</v>
      </c>
      <c r="AL35" s="311">
        <v>7.5566598870585033E-2</v>
      </c>
      <c r="AM35" s="309">
        <v>32.419280804124142</v>
      </c>
      <c r="AN35" s="309">
        <v>5.0216016050147987</v>
      </c>
      <c r="AO35" s="309">
        <v>0.14808351956467888</v>
      </c>
      <c r="AP35" s="309">
        <v>1.4808351956467888E-4</v>
      </c>
      <c r="AQ35" s="309">
        <v>43.733949830154394</v>
      </c>
      <c r="AR35" s="309">
        <v>6.9144781648516451</v>
      </c>
      <c r="AS35" s="309">
        <v>7.5651963822356274</v>
      </c>
      <c r="AT35" s="309">
        <v>0.56661198151881487</v>
      </c>
      <c r="AU35" s="309">
        <v>0.66833717936817949</v>
      </c>
      <c r="AV35" s="309">
        <v>5.7365049568458858E-2</v>
      </c>
      <c r="AW35" s="308">
        <v>0.47152994678168592</v>
      </c>
      <c r="AX35" s="315">
        <v>0.14630000000000001</v>
      </c>
      <c r="AY35" s="315">
        <f t="shared" si="8"/>
        <v>0.32522994678168593</v>
      </c>
      <c r="AZ35" s="316">
        <v>1.9968447756341323</v>
      </c>
    </row>
    <row r="37" spans="2:52" x14ac:dyDescent="0.4">
      <c r="B37" s="317" t="s">
        <v>158</v>
      </c>
    </row>
  </sheetData>
  <mergeCells count="8">
    <mergeCell ref="B27:B31"/>
    <mergeCell ref="B32:B35"/>
    <mergeCell ref="B1:G1"/>
    <mergeCell ref="B2:G2"/>
    <mergeCell ref="B4:B6"/>
    <mergeCell ref="B7:B11"/>
    <mergeCell ref="B12:B18"/>
    <mergeCell ref="B19:B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254B9-34FF-1448-A4A8-856375D3C006}">
  <dimension ref="B1:F8"/>
  <sheetViews>
    <sheetView zoomScale="130" zoomScaleNormal="130" workbookViewId="0">
      <selection activeCell="B21" sqref="B21"/>
    </sheetView>
  </sheetViews>
  <sheetFormatPr baseColWidth="10" defaultColWidth="11.3828125" defaultRowHeight="14.15" x14ac:dyDescent="0.35"/>
  <cols>
    <col min="1" max="1" width="6.15234375" style="3" customWidth="1"/>
    <col min="2" max="2" width="38.3828125" style="3" customWidth="1"/>
    <col min="3" max="3" width="17.15234375" style="3" customWidth="1"/>
    <col min="4" max="4" width="14.84375" style="3" customWidth="1"/>
    <col min="5" max="5" width="9.3828125" style="3" customWidth="1"/>
    <col min="6" max="6" width="18.15234375" style="3" customWidth="1"/>
    <col min="7" max="7" width="12.69140625" style="3" customWidth="1"/>
    <col min="8" max="8" width="16" style="3" customWidth="1"/>
    <col min="9" max="9" width="13" style="3" customWidth="1"/>
    <col min="10" max="10" width="15" style="3" customWidth="1"/>
    <col min="11" max="11" width="16" style="3" customWidth="1"/>
    <col min="12" max="12" width="14.3046875" style="3" customWidth="1"/>
    <col min="13" max="13" width="11" style="3" customWidth="1"/>
    <col min="14" max="14" width="14" style="3" customWidth="1"/>
    <col min="15" max="15" width="10.15234375" style="3" bestFit="1" customWidth="1"/>
    <col min="16" max="16" width="8.84375" style="3" customWidth="1"/>
    <col min="17" max="17" width="10.69140625" style="3" customWidth="1"/>
    <col min="18" max="18" width="11.3046875" style="3" customWidth="1"/>
    <col min="19" max="19" width="8.3046875" style="3" customWidth="1"/>
    <col min="20" max="20" width="13.15234375" style="3" customWidth="1"/>
    <col min="21" max="21" width="12.3828125" style="3" customWidth="1"/>
    <col min="22" max="22" width="15.3828125" style="3" customWidth="1"/>
    <col min="23" max="23" width="12" style="3" customWidth="1"/>
    <col min="24" max="24" width="12.84375" style="3" customWidth="1"/>
    <col min="25" max="25" width="12.69140625" style="3" customWidth="1"/>
    <col min="26" max="16384" width="11.3828125" style="3"/>
  </cols>
  <sheetData>
    <row r="1" spans="2:6" x14ac:dyDescent="0.35">
      <c r="B1" s="3" t="s">
        <v>220</v>
      </c>
    </row>
    <row r="2" spans="2:6" ht="14.6" thickBot="1" x14ac:dyDescent="0.4"/>
    <row r="3" spans="2:6" ht="25.3" thickBot="1" x14ac:dyDescent="0.4">
      <c r="B3" s="323" t="s">
        <v>1</v>
      </c>
      <c r="C3" s="321" t="s">
        <v>159</v>
      </c>
      <c r="D3" s="321" t="s">
        <v>160</v>
      </c>
      <c r="E3" s="321" t="s">
        <v>161</v>
      </c>
      <c r="F3" s="322" t="s">
        <v>162</v>
      </c>
    </row>
    <row r="4" spans="2:6" ht="26.15" customHeight="1" x14ac:dyDescent="0.35">
      <c r="B4" s="332" t="s">
        <v>163</v>
      </c>
      <c r="C4" s="324" t="s">
        <v>164</v>
      </c>
      <c r="D4" s="324" t="s">
        <v>78</v>
      </c>
      <c r="E4" s="324" t="s">
        <v>79</v>
      </c>
      <c r="F4" s="326" t="s">
        <v>165</v>
      </c>
    </row>
    <row r="5" spans="2:6" ht="26.15" customHeight="1" x14ac:dyDescent="0.35">
      <c r="B5" s="354" t="s">
        <v>166</v>
      </c>
      <c r="C5" s="330" t="s">
        <v>167</v>
      </c>
      <c r="D5" s="330" t="s">
        <v>92</v>
      </c>
      <c r="E5" s="330" t="s">
        <v>55</v>
      </c>
      <c r="F5" s="333" t="s">
        <v>168</v>
      </c>
    </row>
    <row r="6" spans="2:6" ht="26.15" customHeight="1" x14ac:dyDescent="0.35">
      <c r="B6" s="355"/>
      <c r="C6" s="331" t="s">
        <v>169</v>
      </c>
      <c r="D6" s="331" t="s">
        <v>104</v>
      </c>
      <c r="E6" s="331" t="s">
        <v>105</v>
      </c>
      <c r="F6" s="334" t="s">
        <v>165</v>
      </c>
    </row>
    <row r="7" spans="2:6" ht="26.15" customHeight="1" x14ac:dyDescent="0.35">
      <c r="B7" s="356" t="s">
        <v>170</v>
      </c>
      <c r="C7" s="325" t="s">
        <v>171</v>
      </c>
      <c r="D7" s="325" t="s">
        <v>117</v>
      </c>
      <c r="E7" s="325" t="s">
        <v>139</v>
      </c>
      <c r="F7" s="327" t="s">
        <v>172</v>
      </c>
    </row>
    <row r="8" spans="2:6" ht="26.15" customHeight="1" thickBot="1" x14ac:dyDescent="0.4">
      <c r="B8" s="357"/>
      <c r="C8" s="328" t="s">
        <v>173</v>
      </c>
      <c r="D8" s="328" t="s">
        <v>144</v>
      </c>
      <c r="E8" s="328" t="s">
        <v>145</v>
      </c>
      <c r="F8" s="329" t="s">
        <v>168</v>
      </c>
    </row>
  </sheetData>
  <mergeCells count="2">
    <mergeCell ref="B5:B6"/>
    <mergeCell ref="B7:B8"/>
  </mergeCells>
  <pageMargins left="0.7" right="0.7" top="0.78740157499999996" bottom="0.78740157499999996" header="0.3" footer="0.3"/>
  <pageSetup paperSize="9" orientation="portrait" r:id="rId1"/>
  <ignoredErrors>
    <ignoredError sqref="E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Z28"/>
  <sheetViews>
    <sheetView tabSelected="1" zoomScale="130" zoomScaleNormal="130" workbookViewId="0">
      <selection activeCell="K20" sqref="K20"/>
    </sheetView>
  </sheetViews>
  <sheetFormatPr baseColWidth="10" defaultColWidth="10.84375" defaultRowHeight="14.15" x14ac:dyDescent="0.35"/>
  <cols>
    <col min="1" max="1" width="3.3046875" style="3" customWidth="1"/>
    <col min="2" max="2" width="16.15234375" style="3" customWidth="1"/>
    <col min="3" max="3" width="9.84375" style="3" bestFit="1" customWidth="1"/>
    <col min="4" max="16384" width="10.84375" style="3"/>
  </cols>
  <sheetData>
    <row r="1" spans="2:52" s="1" customFormat="1" ht="12.9" x14ac:dyDescent="0.35">
      <c r="B1" s="1" t="s">
        <v>221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2:52" ht="12.65" customHeight="1" thickBot="1" x14ac:dyDescent="0.4"/>
    <row r="3" spans="2:52" s="4" customFormat="1" ht="87" customHeight="1" thickBot="1" x14ac:dyDescent="0.45">
      <c r="B3" s="318" t="s">
        <v>1</v>
      </c>
      <c r="C3" s="319" t="s">
        <v>2</v>
      </c>
      <c r="D3" s="320" t="s">
        <v>174</v>
      </c>
      <c r="E3" s="320" t="s">
        <v>225</v>
      </c>
      <c r="F3" s="320" t="s">
        <v>224</v>
      </c>
      <c r="G3" s="320" t="s">
        <v>175</v>
      </c>
      <c r="H3" s="320" t="s">
        <v>176</v>
      </c>
      <c r="I3" s="320" t="s">
        <v>177</v>
      </c>
      <c r="J3" s="320" t="s">
        <v>178</v>
      </c>
      <c r="K3" s="320" t="s">
        <v>179</v>
      </c>
      <c r="L3" s="320" t="s">
        <v>180</v>
      </c>
      <c r="M3" s="320" t="s">
        <v>181</v>
      </c>
      <c r="N3" s="320" t="s">
        <v>182</v>
      </c>
      <c r="O3" s="320" t="s">
        <v>183</v>
      </c>
      <c r="P3" s="320" t="s">
        <v>184</v>
      </c>
      <c r="Q3" s="320" t="s">
        <v>185</v>
      </c>
      <c r="R3" s="320" t="s">
        <v>186</v>
      </c>
      <c r="S3" s="320" t="s">
        <v>187</v>
      </c>
      <c r="T3" s="320" t="s">
        <v>188</v>
      </c>
      <c r="U3" s="320" t="s">
        <v>189</v>
      </c>
      <c r="V3" s="320" t="s">
        <v>190</v>
      </c>
      <c r="W3" s="320" t="s">
        <v>229</v>
      </c>
      <c r="X3" s="320" t="s">
        <v>228</v>
      </c>
      <c r="Y3" s="320" t="s">
        <v>235</v>
      </c>
      <c r="Z3" s="320" t="s">
        <v>230</v>
      </c>
      <c r="AA3" s="320" t="s">
        <v>191</v>
      </c>
      <c r="AB3" s="320" t="s">
        <v>192</v>
      </c>
      <c r="AC3" s="320" t="s">
        <v>231</v>
      </c>
      <c r="AD3" s="320" t="s">
        <v>236</v>
      </c>
      <c r="AE3" s="320" t="s">
        <v>232</v>
      </c>
      <c r="AF3" s="320" t="s">
        <v>233</v>
      </c>
      <c r="AG3" s="320" t="s">
        <v>193</v>
      </c>
      <c r="AH3" s="320" t="s">
        <v>194</v>
      </c>
      <c r="AI3" s="320" t="s">
        <v>195</v>
      </c>
      <c r="AJ3" s="320" t="s">
        <v>208</v>
      </c>
      <c r="AK3" s="320" t="s">
        <v>206</v>
      </c>
      <c r="AL3" s="320" t="s">
        <v>207</v>
      </c>
      <c r="AM3" s="320" t="s">
        <v>209</v>
      </c>
      <c r="AN3" s="320" t="s">
        <v>234</v>
      </c>
      <c r="AO3" s="320" t="s">
        <v>205</v>
      </c>
      <c r="AP3" s="320" t="s">
        <v>210</v>
      </c>
      <c r="AQ3" s="320" t="s">
        <v>211</v>
      </c>
      <c r="AR3" s="320" t="s">
        <v>196</v>
      </c>
      <c r="AS3" s="320" t="s">
        <v>197</v>
      </c>
      <c r="AT3" s="320" t="s">
        <v>198</v>
      </c>
      <c r="AU3" s="320" t="s">
        <v>199</v>
      </c>
      <c r="AV3" s="320" t="s">
        <v>200</v>
      </c>
      <c r="AW3" s="320" t="s">
        <v>223</v>
      </c>
      <c r="AX3" s="320" t="s">
        <v>201</v>
      </c>
      <c r="AY3" s="320" t="s">
        <v>202</v>
      </c>
    </row>
    <row r="4" spans="2:52" s="5" customFormat="1" ht="13.75" customHeight="1" x14ac:dyDescent="0.35">
      <c r="B4" s="358" t="s">
        <v>68</v>
      </c>
      <c r="C4" s="21" t="s">
        <v>69</v>
      </c>
      <c r="D4" s="55">
        <v>535</v>
      </c>
      <c r="E4" s="55">
        <v>7</v>
      </c>
      <c r="F4" s="55">
        <v>4</v>
      </c>
      <c r="G4" s="55">
        <v>0</v>
      </c>
      <c r="H4" s="55">
        <v>0</v>
      </c>
      <c r="I4" s="55">
        <v>0</v>
      </c>
      <c r="J4" s="55">
        <v>0</v>
      </c>
      <c r="K4" s="55">
        <v>18</v>
      </c>
      <c r="L4" s="55">
        <v>47</v>
      </c>
      <c r="M4" s="55">
        <v>70</v>
      </c>
      <c r="N4" s="55">
        <v>0</v>
      </c>
      <c r="O4" s="55">
        <v>0</v>
      </c>
      <c r="P4" s="55">
        <v>1</v>
      </c>
      <c r="Q4" s="55">
        <v>2</v>
      </c>
      <c r="R4" s="55">
        <v>2</v>
      </c>
      <c r="S4" s="55">
        <v>0</v>
      </c>
      <c r="T4" s="55">
        <v>9</v>
      </c>
      <c r="U4" s="55">
        <v>0</v>
      </c>
      <c r="V4" s="55">
        <v>0</v>
      </c>
      <c r="W4" s="55">
        <v>0</v>
      </c>
      <c r="X4" s="55">
        <v>0</v>
      </c>
      <c r="Y4" s="55">
        <v>0</v>
      </c>
      <c r="Z4" s="55">
        <v>1</v>
      </c>
      <c r="AA4" s="55">
        <v>1</v>
      </c>
      <c r="AB4" s="55">
        <v>2</v>
      </c>
      <c r="AC4" s="55">
        <v>0</v>
      </c>
      <c r="AD4" s="55">
        <v>0</v>
      </c>
      <c r="AE4" s="55">
        <v>0</v>
      </c>
      <c r="AF4" s="55">
        <v>0</v>
      </c>
      <c r="AG4" s="55">
        <v>0</v>
      </c>
      <c r="AH4" s="55">
        <v>32</v>
      </c>
      <c r="AI4" s="55">
        <v>0</v>
      </c>
      <c r="AJ4" s="55">
        <v>61</v>
      </c>
      <c r="AK4" s="55">
        <v>1</v>
      </c>
      <c r="AL4" s="55">
        <v>4</v>
      </c>
      <c r="AM4" s="55">
        <v>102</v>
      </c>
      <c r="AN4" s="55">
        <v>29</v>
      </c>
      <c r="AO4" s="55">
        <v>4</v>
      </c>
      <c r="AP4" s="55">
        <v>5</v>
      </c>
      <c r="AQ4" s="55">
        <v>16</v>
      </c>
      <c r="AR4" s="55">
        <v>1</v>
      </c>
      <c r="AS4" s="55">
        <v>0</v>
      </c>
      <c r="AT4" s="55">
        <v>0</v>
      </c>
      <c r="AU4" s="55">
        <v>0</v>
      </c>
      <c r="AV4" s="55">
        <v>39</v>
      </c>
      <c r="AW4" s="55">
        <v>41</v>
      </c>
      <c r="AX4" s="55">
        <v>0</v>
      </c>
      <c r="AY4" s="56">
        <v>36</v>
      </c>
    </row>
    <row r="5" spans="2:52" s="5" customFormat="1" x14ac:dyDescent="0.35">
      <c r="B5" s="359"/>
      <c r="C5" s="22" t="s">
        <v>73</v>
      </c>
      <c r="D5" s="57">
        <v>437</v>
      </c>
      <c r="E5" s="57">
        <v>1</v>
      </c>
      <c r="F5" s="57">
        <v>1</v>
      </c>
      <c r="G5" s="57">
        <v>0</v>
      </c>
      <c r="H5" s="57">
        <v>0</v>
      </c>
      <c r="I5" s="57">
        <v>1</v>
      </c>
      <c r="J5" s="57">
        <v>0</v>
      </c>
      <c r="K5" s="57">
        <v>10</v>
      </c>
      <c r="L5" s="57">
        <v>43</v>
      </c>
      <c r="M5" s="57">
        <v>43</v>
      </c>
      <c r="N5" s="57">
        <v>0</v>
      </c>
      <c r="O5" s="57">
        <v>0</v>
      </c>
      <c r="P5" s="57">
        <v>0</v>
      </c>
      <c r="Q5" s="57">
        <v>3</v>
      </c>
      <c r="R5" s="57">
        <v>7</v>
      </c>
      <c r="S5" s="57">
        <v>1</v>
      </c>
      <c r="T5" s="57">
        <v>2</v>
      </c>
      <c r="U5" s="57">
        <v>2</v>
      </c>
      <c r="V5" s="57">
        <v>0</v>
      </c>
      <c r="W5" s="57">
        <v>1</v>
      </c>
      <c r="X5" s="57">
        <v>1</v>
      </c>
      <c r="Y5" s="57">
        <v>0</v>
      </c>
      <c r="Z5" s="57">
        <v>0</v>
      </c>
      <c r="AA5" s="57">
        <v>0</v>
      </c>
      <c r="AB5" s="57">
        <v>0</v>
      </c>
      <c r="AC5" s="57">
        <v>0</v>
      </c>
      <c r="AD5" s="57">
        <v>0</v>
      </c>
      <c r="AE5" s="57">
        <v>0</v>
      </c>
      <c r="AF5" s="57">
        <v>0</v>
      </c>
      <c r="AG5" s="57">
        <v>0</v>
      </c>
      <c r="AH5" s="57">
        <v>11</v>
      </c>
      <c r="AI5" s="57">
        <v>1</v>
      </c>
      <c r="AJ5" s="57">
        <v>15</v>
      </c>
      <c r="AK5" s="57">
        <v>0</v>
      </c>
      <c r="AL5" s="57">
        <v>4</v>
      </c>
      <c r="AM5" s="57">
        <v>123</v>
      </c>
      <c r="AN5" s="57">
        <v>33</v>
      </c>
      <c r="AO5" s="57">
        <v>6</v>
      </c>
      <c r="AP5" s="57">
        <v>0</v>
      </c>
      <c r="AQ5" s="57">
        <v>16</v>
      </c>
      <c r="AR5" s="57">
        <v>1</v>
      </c>
      <c r="AS5" s="57">
        <v>0</v>
      </c>
      <c r="AT5" s="57">
        <v>0</v>
      </c>
      <c r="AU5" s="57">
        <v>0</v>
      </c>
      <c r="AV5" s="57">
        <v>12</v>
      </c>
      <c r="AW5" s="57">
        <v>64</v>
      </c>
      <c r="AX5" s="57">
        <v>0</v>
      </c>
      <c r="AY5" s="58">
        <v>35</v>
      </c>
    </row>
    <row r="6" spans="2:52" s="5" customFormat="1" x14ac:dyDescent="0.35">
      <c r="B6" s="359"/>
      <c r="C6" s="22" t="s">
        <v>77</v>
      </c>
      <c r="D6" s="57">
        <v>509</v>
      </c>
      <c r="E6" s="57">
        <v>2</v>
      </c>
      <c r="F6" s="57">
        <v>2</v>
      </c>
      <c r="G6" s="57">
        <v>0</v>
      </c>
      <c r="H6" s="57">
        <v>0</v>
      </c>
      <c r="I6" s="57">
        <v>0</v>
      </c>
      <c r="J6" s="57">
        <v>0</v>
      </c>
      <c r="K6" s="57">
        <v>10</v>
      </c>
      <c r="L6" s="57">
        <v>40</v>
      </c>
      <c r="M6" s="57">
        <v>66</v>
      </c>
      <c r="N6" s="57">
        <v>0</v>
      </c>
      <c r="O6" s="57">
        <v>0</v>
      </c>
      <c r="P6" s="57">
        <v>0</v>
      </c>
      <c r="Q6" s="57">
        <v>1</v>
      </c>
      <c r="R6" s="57">
        <v>3</v>
      </c>
      <c r="S6" s="57">
        <v>0</v>
      </c>
      <c r="T6" s="57">
        <v>9</v>
      </c>
      <c r="U6" s="57">
        <v>0</v>
      </c>
      <c r="V6" s="57">
        <v>0</v>
      </c>
      <c r="W6" s="57">
        <v>0</v>
      </c>
      <c r="X6" s="57">
        <v>2</v>
      </c>
      <c r="Y6" s="57">
        <v>1</v>
      </c>
      <c r="Z6" s="57">
        <v>2</v>
      </c>
      <c r="AA6" s="57">
        <v>0</v>
      </c>
      <c r="AB6" s="57">
        <v>0</v>
      </c>
      <c r="AC6" s="57">
        <v>0</v>
      </c>
      <c r="AD6" s="57">
        <v>0</v>
      </c>
      <c r="AE6" s="57">
        <v>0</v>
      </c>
      <c r="AF6" s="57">
        <v>0</v>
      </c>
      <c r="AG6" s="57">
        <v>0</v>
      </c>
      <c r="AH6" s="57">
        <v>23</v>
      </c>
      <c r="AI6" s="57">
        <v>0</v>
      </c>
      <c r="AJ6" s="57">
        <v>11</v>
      </c>
      <c r="AK6" s="57">
        <v>0</v>
      </c>
      <c r="AL6" s="57">
        <v>0</v>
      </c>
      <c r="AM6" s="57">
        <v>153</v>
      </c>
      <c r="AN6" s="57">
        <v>19</v>
      </c>
      <c r="AO6" s="57">
        <v>5</v>
      </c>
      <c r="AP6" s="57">
        <v>0</v>
      </c>
      <c r="AQ6" s="57">
        <v>24</v>
      </c>
      <c r="AR6" s="57">
        <v>0</v>
      </c>
      <c r="AS6" s="57">
        <v>0</v>
      </c>
      <c r="AT6" s="57">
        <v>0</v>
      </c>
      <c r="AU6" s="57">
        <v>0</v>
      </c>
      <c r="AV6" s="57">
        <v>15</v>
      </c>
      <c r="AW6" s="57">
        <v>46</v>
      </c>
      <c r="AX6" s="57">
        <v>0</v>
      </c>
      <c r="AY6" s="58">
        <v>75</v>
      </c>
    </row>
    <row r="7" spans="2:52" s="5" customFormat="1" x14ac:dyDescent="0.35">
      <c r="B7" s="359"/>
      <c r="C7" s="22" t="s">
        <v>82</v>
      </c>
      <c r="D7" s="57">
        <v>562</v>
      </c>
      <c r="E7" s="57">
        <v>1</v>
      </c>
      <c r="F7" s="57">
        <v>3</v>
      </c>
      <c r="G7" s="57">
        <v>0</v>
      </c>
      <c r="H7" s="57">
        <v>0</v>
      </c>
      <c r="I7" s="57">
        <v>0</v>
      </c>
      <c r="J7" s="57">
        <v>1</v>
      </c>
      <c r="K7" s="57">
        <v>9</v>
      </c>
      <c r="L7" s="57">
        <v>34</v>
      </c>
      <c r="M7" s="57">
        <v>79</v>
      </c>
      <c r="N7" s="57">
        <v>0</v>
      </c>
      <c r="O7" s="57">
        <v>1</v>
      </c>
      <c r="P7" s="57">
        <v>0</v>
      </c>
      <c r="Q7" s="57">
        <v>0</v>
      </c>
      <c r="R7" s="57">
        <v>3</v>
      </c>
      <c r="S7" s="57">
        <v>0</v>
      </c>
      <c r="T7" s="57">
        <v>2</v>
      </c>
      <c r="U7" s="57">
        <v>1</v>
      </c>
      <c r="V7" s="57">
        <v>0</v>
      </c>
      <c r="W7" s="57">
        <v>2</v>
      </c>
      <c r="X7" s="57">
        <v>1</v>
      </c>
      <c r="Y7" s="57">
        <v>0</v>
      </c>
      <c r="Z7" s="57">
        <v>3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57">
        <v>0</v>
      </c>
      <c r="AH7" s="57">
        <v>32</v>
      </c>
      <c r="AI7" s="57">
        <v>0</v>
      </c>
      <c r="AJ7" s="57">
        <v>19</v>
      </c>
      <c r="AK7" s="57">
        <v>0</v>
      </c>
      <c r="AL7" s="57">
        <v>0</v>
      </c>
      <c r="AM7" s="57">
        <v>155</v>
      </c>
      <c r="AN7" s="57">
        <v>25</v>
      </c>
      <c r="AO7" s="57">
        <v>4</v>
      </c>
      <c r="AP7" s="57">
        <v>1</v>
      </c>
      <c r="AQ7" s="57">
        <v>16</v>
      </c>
      <c r="AR7" s="57">
        <v>0</v>
      </c>
      <c r="AS7" s="57">
        <v>0</v>
      </c>
      <c r="AT7" s="57">
        <v>0</v>
      </c>
      <c r="AU7" s="57">
        <v>0</v>
      </c>
      <c r="AV7" s="57">
        <v>11</v>
      </c>
      <c r="AW7" s="57">
        <v>66</v>
      </c>
      <c r="AX7" s="57">
        <v>0</v>
      </c>
      <c r="AY7" s="58">
        <v>93</v>
      </c>
    </row>
    <row r="8" spans="2:52" s="5" customFormat="1" x14ac:dyDescent="0.35">
      <c r="B8" s="360"/>
      <c r="C8" s="23" t="s">
        <v>86</v>
      </c>
      <c r="D8" s="59">
        <v>700</v>
      </c>
      <c r="E8" s="59">
        <v>8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31</v>
      </c>
      <c r="L8" s="59">
        <v>39</v>
      </c>
      <c r="M8" s="59">
        <v>54</v>
      </c>
      <c r="N8" s="59">
        <v>0</v>
      </c>
      <c r="O8" s="59">
        <v>0</v>
      </c>
      <c r="P8" s="59">
        <v>0</v>
      </c>
      <c r="Q8" s="59">
        <v>2</v>
      </c>
      <c r="R8" s="59">
        <v>1</v>
      </c>
      <c r="S8" s="59">
        <v>0</v>
      </c>
      <c r="T8" s="59">
        <v>0</v>
      </c>
      <c r="U8" s="59">
        <v>0</v>
      </c>
      <c r="V8" s="59">
        <v>0</v>
      </c>
      <c r="W8" s="59">
        <v>1</v>
      </c>
      <c r="X8" s="59">
        <v>0</v>
      </c>
      <c r="Y8" s="59">
        <v>1</v>
      </c>
      <c r="Z8" s="59">
        <v>2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59">
        <v>0</v>
      </c>
      <c r="AH8" s="59">
        <v>17</v>
      </c>
      <c r="AI8" s="59">
        <v>0</v>
      </c>
      <c r="AJ8" s="59">
        <v>25</v>
      </c>
      <c r="AK8" s="59">
        <v>0</v>
      </c>
      <c r="AL8" s="59">
        <v>0</v>
      </c>
      <c r="AM8" s="59">
        <v>247</v>
      </c>
      <c r="AN8" s="59">
        <v>28</v>
      </c>
      <c r="AO8" s="59">
        <v>6</v>
      </c>
      <c r="AP8" s="59">
        <v>11</v>
      </c>
      <c r="AQ8" s="59">
        <v>26</v>
      </c>
      <c r="AR8" s="59">
        <v>0</v>
      </c>
      <c r="AS8" s="59">
        <v>0</v>
      </c>
      <c r="AT8" s="59">
        <v>0</v>
      </c>
      <c r="AU8" s="59">
        <v>0</v>
      </c>
      <c r="AV8" s="59">
        <v>72</v>
      </c>
      <c r="AW8" s="59">
        <v>67</v>
      </c>
      <c r="AX8" s="59">
        <v>0</v>
      </c>
      <c r="AY8" s="60">
        <v>62</v>
      </c>
    </row>
    <row r="9" spans="2:52" s="5" customFormat="1" ht="14.15" customHeight="1" x14ac:dyDescent="0.35">
      <c r="B9" s="361" t="s">
        <v>90</v>
      </c>
      <c r="C9" s="47" t="s">
        <v>91</v>
      </c>
      <c r="D9" s="61">
        <v>631</v>
      </c>
      <c r="E9" s="61">
        <v>3</v>
      </c>
      <c r="F9" s="61">
        <v>3</v>
      </c>
      <c r="G9" s="61">
        <v>4</v>
      </c>
      <c r="H9" s="61">
        <v>0</v>
      </c>
      <c r="I9" s="61">
        <v>0</v>
      </c>
      <c r="J9" s="61">
        <v>0</v>
      </c>
      <c r="K9" s="61">
        <v>26</v>
      </c>
      <c r="L9" s="61">
        <v>40</v>
      </c>
      <c r="M9" s="61">
        <v>47</v>
      </c>
      <c r="N9" s="61">
        <v>0</v>
      </c>
      <c r="O9" s="61">
        <v>0</v>
      </c>
      <c r="P9" s="61">
        <v>0</v>
      </c>
      <c r="Q9" s="61">
        <v>0</v>
      </c>
      <c r="R9" s="61">
        <v>4</v>
      </c>
      <c r="S9" s="61">
        <v>0</v>
      </c>
      <c r="T9" s="61">
        <v>11</v>
      </c>
      <c r="U9" s="61">
        <v>3</v>
      </c>
      <c r="V9" s="61">
        <v>1</v>
      </c>
      <c r="W9" s="61">
        <v>1</v>
      </c>
      <c r="X9" s="61">
        <v>12</v>
      </c>
      <c r="Y9" s="61">
        <v>1</v>
      </c>
      <c r="Z9" s="61">
        <v>13</v>
      </c>
      <c r="AA9" s="61">
        <v>0</v>
      </c>
      <c r="AB9" s="61">
        <v>1</v>
      </c>
      <c r="AC9" s="61">
        <v>0</v>
      </c>
      <c r="AD9" s="61">
        <v>1</v>
      </c>
      <c r="AE9" s="61">
        <v>0</v>
      </c>
      <c r="AF9" s="61">
        <v>2</v>
      </c>
      <c r="AG9" s="61">
        <v>0</v>
      </c>
      <c r="AH9" s="61">
        <v>20</v>
      </c>
      <c r="AI9" s="61">
        <v>0</v>
      </c>
      <c r="AJ9" s="61">
        <v>58</v>
      </c>
      <c r="AK9" s="61">
        <v>6</v>
      </c>
      <c r="AL9" s="61">
        <v>13</v>
      </c>
      <c r="AM9" s="61">
        <v>78</v>
      </c>
      <c r="AN9" s="61">
        <v>87</v>
      </c>
      <c r="AO9" s="61">
        <v>9</v>
      </c>
      <c r="AP9" s="61">
        <v>5</v>
      </c>
      <c r="AQ9" s="61">
        <v>0</v>
      </c>
      <c r="AR9" s="61">
        <v>7</v>
      </c>
      <c r="AS9" s="61">
        <v>0</v>
      </c>
      <c r="AT9" s="61">
        <v>0</v>
      </c>
      <c r="AU9" s="61">
        <v>1</v>
      </c>
      <c r="AV9" s="61">
        <v>37</v>
      </c>
      <c r="AW9" s="61">
        <v>44</v>
      </c>
      <c r="AX9" s="61">
        <v>0</v>
      </c>
      <c r="AY9" s="62">
        <v>93</v>
      </c>
    </row>
    <row r="10" spans="2:52" s="5" customFormat="1" x14ac:dyDescent="0.35">
      <c r="B10" s="362"/>
      <c r="C10" s="47" t="s">
        <v>95</v>
      </c>
      <c r="D10" s="61">
        <v>391</v>
      </c>
      <c r="E10" s="61">
        <v>2</v>
      </c>
      <c r="F10" s="61">
        <v>5</v>
      </c>
      <c r="G10" s="61">
        <v>0</v>
      </c>
      <c r="H10" s="61">
        <v>0</v>
      </c>
      <c r="I10" s="61">
        <v>0</v>
      </c>
      <c r="J10" s="61">
        <v>0</v>
      </c>
      <c r="K10" s="61">
        <v>15</v>
      </c>
      <c r="L10" s="61">
        <v>31</v>
      </c>
      <c r="M10" s="61">
        <v>22</v>
      </c>
      <c r="N10" s="61">
        <v>0</v>
      </c>
      <c r="O10" s="61">
        <v>0</v>
      </c>
      <c r="P10" s="61">
        <v>0</v>
      </c>
      <c r="Q10" s="61">
        <v>0</v>
      </c>
      <c r="R10" s="61">
        <v>1</v>
      </c>
      <c r="S10" s="61">
        <v>0</v>
      </c>
      <c r="T10" s="61">
        <v>15</v>
      </c>
      <c r="U10" s="61">
        <v>1</v>
      </c>
      <c r="V10" s="61">
        <v>0</v>
      </c>
      <c r="W10" s="61">
        <v>2</v>
      </c>
      <c r="X10" s="61">
        <v>15</v>
      </c>
      <c r="Y10" s="61">
        <v>1</v>
      </c>
      <c r="Z10" s="61">
        <v>4</v>
      </c>
      <c r="AA10" s="61">
        <v>0</v>
      </c>
      <c r="AB10" s="61">
        <v>0</v>
      </c>
      <c r="AC10" s="61">
        <v>0</v>
      </c>
      <c r="AD10" s="61">
        <v>2</v>
      </c>
      <c r="AE10" s="61">
        <v>0</v>
      </c>
      <c r="AF10" s="61">
        <v>0</v>
      </c>
      <c r="AG10" s="61">
        <v>0</v>
      </c>
      <c r="AH10" s="61">
        <v>6</v>
      </c>
      <c r="AI10" s="61">
        <v>0</v>
      </c>
      <c r="AJ10" s="61">
        <v>21</v>
      </c>
      <c r="AK10" s="61">
        <v>1</v>
      </c>
      <c r="AL10" s="61">
        <v>5</v>
      </c>
      <c r="AM10" s="61">
        <v>73</v>
      </c>
      <c r="AN10" s="61">
        <v>66</v>
      </c>
      <c r="AO10" s="61">
        <v>2</v>
      </c>
      <c r="AP10" s="61">
        <v>0</v>
      </c>
      <c r="AQ10" s="61">
        <v>0</v>
      </c>
      <c r="AR10" s="61">
        <v>12</v>
      </c>
      <c r="AS10" s="61">
        <v>0</v>
      </c>
      <c r="AT10" s="61">
        <v>0</v>
      </c>
      <c r="AU10" s="61">
        <v>0</v>
      </c>
      <c r="AV10" s="61">
        <v>7</v>
      </c>
      <c r="AW10" s="61">
        <v>23</v>
      </c>
      <c r="AX10" s="61">
        <v>0</v>
      </c>
      <c r="AY10" s="62">
        <v>59</v>
      </c>
    </row>
    <row r="11" spans="2:52" s="5" customFormat="1" x14ac:dyDescent="0.35">
      <c r="B11" s="362"/>
      <c r="C11" s="47" t="s">
        <v>99</v>
      </c>
      <c r="D11" s="61">
        <v>347</v>
      </c>
      <c r="E11" s="61">
        <v>0</v>
      </c>
      <c r="F11" s="61">
        <v>4</v>
      </c>
      <c r="G11" s="61">
        <v>0</v>
      </c>
      <c r="H11" s="61">
        <v>1</v>
      </c>
      <c r="I11" s="61">
        <v>0</v>
      </c>
      <c r="J11" s="61">
        <v>0</v>
      </c>
      <c r="K11" s="61">
        <v>13</v>
      </c>
      <c r="L11" s="61">
        <v>34</v>
      </c>
      <c r="M11" s="61">
        <v>12</v>
      </c>
      <c r="N11" s="61">
        <v>0</v>
      </c>
      <c r="O11" s="61">
        <v>0</v>
      </c>
      <c r="P11" s="61">
        <v>0</v>
      </c>
      <c r="Q11" s="61">
        <v>0</v>
      </c>
      <c r="R11" s="61">
        <v>2</v>
      </c>
      <c r="S11" s="61">
        <v>0</v>
      </c>
      <c r="T11" s="61">
        <v>24</v>
      </c>
      <c r="U11" s="61">
        <v>0</v>
      </c>
      <c r="V11" s="61">
        <v>0</v>
      </c>
      <c r="W11" s="61">
        <v>5</v>
      </c>
      <c r="X11" s="61">
        <v>16</v>
      </c>
      <c r="Y11" s="61">
        <v>2</v>
      </c>
      <c r="Z11" s="61">
        <v>2</v>
      </c>
      <c r="AA11" s="61">
        <v>0</v>
      </c>
      <c r="AB11" s="61">
        <v>0</v>
      </c>
      <c r="AC11" s="61">
        <v>0</v>
      </c>
      <c r="AD11" s="61">
        <v>1</v>
      </c>
      <c r="AE11" s="61">
        <v>0</v>
      </c>
      <c r="AF11" s="61">
        <v>1</v>
      </c>
      <c r="AG11" s="61">
        <v>0</v>
      </c>
      <c r="AH11" s="61">
        <v>8</v>
      </c>
      <c r="AI11" s="61">
        <v>0</v>
      </c>
      <c r="AJ11" s="61">
        <v>10</v>
      </c>
      <c r="AK11" s="61">
        <v>0</v>
      </c>
      <c r="AL11" s="61">
        <v>1</v>
      </c>
      <c r="AM11" s="61">
        <v>85</v>
      </c>
      <c r="AN11" s="61">
        <v>68</v>
      </c>
      <c r="AO11" s="61">
        <v>0</v>
      </c>
      <c r="AP11" s="61">
        <v>1</v>
      </c>
      <c r="AQ11" s="61">
        <v>1</v>
      </c>
      <c r="AR11" s="61">
        <v>8</v>
      </c>
      <c r="AS11" s="61">
        <v>0</v>
      </c>
      <c r="AT11" s="61">
        <v>0</v>
      </c>
      <c r="AU11" s="61">
        <v>0</v>
      </c>
      <c r="AV11" s="61">
        <v>3</v>
      </c>
      <c r="AW11" s="61">
        <v>6</v>
      </c>
      <c r="AX11" s="61">
        <v>0</v>
      </c>
      <c r="AY11" s="62">
        <v>39</v>
      </c>
    </row>
    <row r="12" spans="2:52" s="5" customFormat="1" x14ac:dyDescent="0.35">
      <c r="B12" s="362"/>
      <c r="C12" s="47" t="s">
        <v>103</v>
      </c>
      <c r="D12" s="61">
        <v>574</v>
      </c>
      <c r="E12" s="61">
        <v>7</v>
      </c>
      <c r="F12" s="61">
        <v>5</v>
      </c>
      <c r="G12" s="61">
        <v>0</v>
      </c>
      <c r="H12" s="61">
        <v>1</v>
      </c>
      <c r="I12" s="61">
        <v>0</v>
      </c>
      <c r="J12" s="61">
        <v>0</v>
      </c>
      <c r="K12" s="61">
        <v>22</v>
      </c>
      <c r="L12" s="61">
        <v>44</v>
      </c>
      <c r="M12" s="61">
        <v>39</v>
      </c>
      <c r="N12" s="61">
        <v>0</v>
      </c>
      <c r="O12" s="61">
        <v>0</v>
      </c>
      <c r="P12" s="61">
        <v>0</v>
      </c>
      <c r="Q12" s="61">
        <v>0</v>
      </c>
      <c r="R12" s="61">
        <v>2</v>
      </c>
      <c r="S12" s="61">
        <v>0</v>
      </c>
      <c r="T12" s="61">
        <v>17</v>
      </c>
      <c r="U12" s="61">
        <v>2</v>
      </c>
      <c r="V12" s="61">
        <v>0</v>
      </c>
      <c r="W12" s="61">
        <v>2</v>
      </c>
      <c r="X12" s="61">
        <v>11</v>
      </c>
      <c r="Y12" s="61">
        <v>4</v>
      </c>
      <c r="Z12" s="61">
        <v>10</v>
      </c>
      <c r="AA12" s="61">
        <v>0</v>
      </c>
      <c r="AB12" s="61">
        <v>0</v>
      </c>
      <c r="AC12" s="61">
        <v>0</v>
      </c>
      <c r="AD12" s="61">
        <v>1</v>
      </c>
      <c r="AE12" s="61">
        <v>0</v>
      </c>
      <c r="AF12" s="61">
        <v>1</v>
      </c>
      <c r="AG12" s="61">
        <v>0</v>
      </c>
      <c r="AH12" s="61">
        <v>7</v>
      </c>
      <c r="AI12" s="61">
        <v>0</v>
      </c>
      <c r="AJ12" s="61">
        <v>28</v>
      </c>
      <c r="AK12" s="61">
        <v>3</v>
      </c>
      <c r="AL12" s="61">
        <v>5</v>
      </c>
      <c r="AM12" s="61">
        <v>118</v>
      </c>
      <c r="AN12" s="61">
        <v>108</v>
      </c>
      <c r="AO12" s="61">
        <v>9</v>
      </c>
      <c r="AP12" s="61">
        <v>0</v>
      </c>
      <c r="AQ12" s="61">
        <v>2</v>
      </c>
      <c r="AR12" s="61">
        <v>6</v>
      </c>
      <c r="AS12" s="61">
        <v>0</v>
      </c>
      <c r="AT12" s="61">
        <v>0</v>
      </c>
      <c r="AU12" s="61">
        <v>0</v>
      </c>
      <c r="AV12" s="61">
        <v>7</v>
      </c>
      <c r="AW12" s="61">
        <v>26</v>
      </c>
      <c r="AX12" s="61">
        <v>0</v>
      </c>
      <c r="AY12" s="62">
        <v>87</v>
      </c>
    </row>
    <row r="13" spans="2:52" s="5" customFormat="1" x14ac:dyDescent="0.35">
      <c r="B13" s="362"/>
      <c r="C13" s="43" t="s">
        <v>106</v>
      </c>
      <c r="D13" s="63">
        <v>345</v>
      </c>
      <c r="E13" s="63">
        <v>9</v>
      </c>
      <c r="F13" s="63">
        <v>1</v>
      </c>
      <c r="G13" s="63">
        <v>0</v>
      </c>
      <c r="H13" s="63">
        <v>0</v>
      </c>
      <c r="I13" s="63">
        <v>0</v>
      </c>
      <c r="J13" s="63">
        <v>0</v>
      </c>
      <c r="K13" s="63">
        <v>13</v>
      </c>
      <c r="L13" s="63">
        <v>38</v>
      </c>
      <c r="M13" s="63">
        <v>19</v>
      </c>
      <c r="N13" s="63">
        <v>0</v>
      </c>
      <c r="O13" s="63">
        <v>0</v>
      </c>
      <c r="P13" s="63">
        <v>0</v>
      </c>
      <c r="Q13" s="63">
        <v>0</v>
      </c>
      <c r="R13" s="63">
        <v>1</v>
      </c>
      <c r="S13" s="63">
        <v>0</v>
      </c>
      <c r="T13" s="63">
        <v>5</v>
      </c>
      <c r="U13" s="63">
        <v>1</v>
      </c>
      <c r="V13" s="63">
        <v>0</v>
      </c>
      <c r="W13" s="63">
        <v>2</v>
      </c>
      <c r="X13" s="63">
        <v>9</v>
      </c>
      <c r="Y13" s="63">
        <v>1</v>
      </c>
      <c r="Z13" s="63">
        <v>3</v>
      </c>
      <c r="AA13" s="63">
        <v>0</v>
      </c>
      <c r="AB13" s="63">
        <v>0</v>
      </c>
      <c r="AC13" s="63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15</v>
      </c>
      <c r="AI13" s="63">
        <v>0</v>
      </c>
      <c r="AJ13" s="63">
        <v>23</v>
      </c>
      <c r="AK13" s="63">
        <v>0</v>
      </c>
      <c r="AL13" s="63">
        <v>7</v>
      </c>
      <c r="AM13" s="63">
        <v>50</v>
      </c>
      <c r="AN13" s="63">
        <v>52</v>
      </c>
      <c r="AO13" s="63">
        <v>1</v>
      </c>
      <c r="AP13" s="63">
        <v>0</v>
      </c>
      <c r="AQ13" s="63">
        <v>0</v>
      </c>
      <c r="AR13" s="63">
        <v>9</v>
      </c>
      <c r="AS13" s="63">
        <v>2</v>
      </c>
      <c r="AT13" s="63">
        <v>0</v>
      </c>
      <c r="AU13" s="63">
        <v>1</v>
      </c>
      <c r="AV13" s="63">
        <v>2</v>
      </c>
      <c r="AW13" s="63">
        <v>12</v>
      </c>
      <c r="AX13" s="63">
        <v>0</v>
      </c>
      <c r="AY13" s="64">
        <v>69</v>
      </c>
    </row>
    <row r="14" spans="2:52" s="5" customFormat="1" x14ac:dyDescent="0.35">
      <c r="B14" s="362"/>
      <c r="C14" s="47" t="s">
        <v>107</v>
      </c>
      <c r="D14" s="61">
        <v>377</v>
      </c>
      <c r="E14" s="61">
        <v>7</v>
      </c>
      <c r="F14" s="61">
        <v>1</v>
      </c>
      <c r="G14" s="61">
        <v>0</v>
      </c>
      <c r="H14" s="61">
        <v>0</v>
      </c>
      <c r="I14" s="61">
        <v>0</v>
      </c>
      <c r="J14" s="61">
        <v>0</v>
      </c>
      <c r="K14" s="61">
        <v>10</v>
      </c>
      <c r="L14" s="61">
        <v>35</v>
      </c>
      <c r="M14" s="61">
        <v>31</v>
      </c>
      <c r="N14" s="61">
        <v>0</v>
      </c>
      <c r="O14" s="61">
        <v>1</v>
      </c>
      <c r="P14" s="61">
        <v>0</v>
      </c>
      <c r="Q14" s="61">
        <v>0</v>
      </c>
      <c r="R14" s="61">
        <v>1</v>
      </c>
      <c r="S14" s="61">
        <v>0</v>
      </c>
      <c r="T14" s="61">
        <v>5</v>
      </c>
      <c r="U14" s="61">
        <v>1</v>
      </c>
      <c r="V14" s="61">
        <v>0</v>
      </c>
      <c r="W14" s="61">
        <v>1</v>
      </c>
      <c r="X14" s="61">
        <v>5</v>
      </c>
      <c r="Y14" s="61">
        <v>0</v>
      </c>
      <c r="Z14" s="61">
        <v>2</v>
      </c>
      <c r="AA14" s="61">
        <v>0</v>
      </c>
      <c r="AB14" s="61">
        <v>0</v>
      </c>
      <c r="AC14" s="61">
        <v>0</v>
      </c>
      <c r="AD14" s="61">
        <v>0</v>
      </c>
      <c r="AE14" s="61">
        <v>0</v>
      </c>
      <c r="AF14" s="61">
        <v>0</v>
      </c>
      <c r="AG14" s="61">
        <v>0</v>
      </c>
      <c r="AH14" s="61">
        <v>15</v>
      </c>
      <c r="AI14" s="61">
        <v>0</v>
      </c>
      <c r="AJ14" s="61">
        <v>31</v>
      </c>
      <c r="AK14" s="61">
        <v>0</v>
      </c>
      <c r="AL14" s="61">
        <v>10</v>
      </c>
      <c r="AM14" s="61">
        <v>61</v>
      </c>
      <c r="AN14" s="61">
        <v>57</v>
      </c>
      <c r="AO14" s="61">
        <v>2</v>
      </c>
      <c r="AP14" s="61">
        <v>0</v>
      </c>
      <c r="AQ14" s="61">
        <v>0</v>
      </c>
      <c r="AR14" s="61">
        <v>5</v>
      </c>
      <c r="AS14" s="61">
        <v>0</v>
      </c>
      <c r="AT14" s="61">
        <v>0</v>
      </c>
      <c r="AU14" s="61">
        <v>0</v>
      </c>
      <c r="AV14" s="61">
        <v>5</v>
      </c>
      <c r="AW14" s="61">
        <v>11</v>
      </c>
      <c r="AX14" s="61">
        <v>1</v>
      </c>
      <c r="AY14" s="62">
        <v>79</v>
      </c>
    </row>
    <row r="15" spans="2:52" s="5" customFormat="1" x14ac:dyDescent="0.35">
      <c r="B15" s="363"/>
      <c r="C15" s="47" t="s">
        <v>109</v>
      </c>
      <c r="D15" s="61">
        <v>402</v>
      </c>
      <c r="E15" s="61">
        <v>9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16</v>
      </c>
      <c r="L15" s="61">
        <v>33</v>
      </c>
      <c r="M15" s="61">
        <v>29</v>
      </c>
      <c r="N15" s="61">
        <v>0</v>
      </c>
      <c r="O15" s="61">
        <v>0</v>
      </c>
      <c r="P15" s="61">
        <v>0</v>
      </c>
      <c r="Q15" s="61">
        <v>0</v>
      </c>
      <c r="R15" s="61">
        <v>2</v>
      </c>
      <c r="S15" s="61">
        <v>0</v>
      </c>
      <c r="T15" s="61">
        <v>9</v>
      </c>
      <c r="U15" s="61">
        <v>1</v>
      </c>
      <c r="V15" s="61">
        <v>0</v>
      </c>
      <c r="W15" s="61">
        <v>4</v>
      </c>
      <c r="X15" s="61">
        <v>4</v>
      </c>
      <c r="Y15" s="61">
        <v>0</v>
      </c>
      <c r="Z15" s="61">
        <v>3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1">
        <v>0</v>
      </c>
      <c r="AG15" s="61">
        <v>1</v>
      </c>
      <c r="AH15" s="61">
        <v>25</v>
      </c>
      <c r="AI15" s="61">
        <v>0</v>
      </c>
      <c r="AJ15" s="61">
        <v>13</v>
      </c>
      <c r="AK15" s="61">
        <v>0</v>
      </c>
      <c r="AL15" s="61">
        <v>2</v>
      </c>
      <c r="AM15" s="61">
        <v>88</v>
      </c>
      <c r="AN15" s="61">
        <v>71</v>
      </c>
      <c r="AO15" s="61">
        <v>3</v>
      </c>
      <c r="AP15" s="61">
        <v>0</v>
      </c>
      <c r="AQ15" s="61">
        <v>3</v>
      </c>
      <c r="AR15" s="61">
        <v>5</v>
      </c>
      <c r="AS15" s="61">
        <v>0</v>
      </c>
      <c r="AT15" s="61">
        <v>0</v>
      </c>
      <c r="AU15" s="61">
        <v>0</v>
      </c>
      <c r="AV15" s="61">
        <v>10</v>
      </c>
      <c r="AW15" s="61">
        <v>16</v>
      </c>
      <c r="AX15" s="61">
        <v>0</v>
      </c>
      <c r="AY15" s="62">
        <v>55</v>
      </c>
    </row>
    <row r="16" spans="2:52" s="5" customFormat="1" ht="14.15" customHeight="1" x14ac:dyDescent="0.35">
      <c r="B16" s="364" t="s">
        <v>112</v>
      </c>
      <c r="C16" s="31" t="s">
        <v>113</v>
      </c>
      <c r="D16" s="65">
        <v>350</v>
      </c>
      <c r="E16" s="65">
        <v>2</v>
      </c>
      <c r="F16" s="65">
        <v>0</v>
      </c>
      <c r="G16" s="65">
        <v>0</v>
      </c>
      <c r="H16" s="65">
        <v>0</v>
      </c>
      <c r="I16" s="65">
        <v>0</v>
      </c>
      <c r="J16" s="65">
        <v>10</v>
      </c>
      <c r="K16" s="65">
        <v>12</v>
      </c>
      <c r="L16" s="65">
        <v>29</v>
      </c>
      <c r="M16" s="65">
        <v>40</v>
      </c>
      <c r="N16" s="65">
        <v>0</v>
      </c>
      <c r="O16" s="65">
        <v>2</v>
      </c>
      <c r="P16" s="65">
        <v>0</v>
      </c>
      <c r="Q16" s="65">
        <v>0</v>
      </c>
      <c r="R16" s="65">
        <v>5</v>
      </c>
      <c r="S16" s="65">
        <v>0</v>
      </c>
      <c r="T16" s="65">
        <v>2</v>
      </c>
      <c r="U16" s="65">
        <v>0</v>
      </c>
      <c r="V16" s="65">
        <v>0</v>
      </c>
      <c r="W16" s="65">
        <v>1</v>
      </c>
      <c r="X16" s="65">
        <v>5</v>
      </c>
      <c r="Y16" s="65">
        <v>0</v>
      </c>
      <c r="Z16" s="65">
        <v>1</v>
      </c>
      <c r="AA16" s="65">
        <v>0</v>
      </c>
      <c r="AB16" s="65">
        <v>0</v>
      </c>
      <c r="AC16" s="65">
        <v>0</v>
      </c>
      <c r="AD16" s="65">
        <v>0</v>
      </c>
      <c r="AE16" s="65">
        <v>0</v>
      </c>
      <c r="AF16" s="65">
        <v>0</v>
      </c>
      <c r="AG16" s="65">
        <v>1</v>
      </c>
      <c r="AH16" s="65">
        <v>3</v>
      </c>
      <c r="AI16" s="65">
        <v>0</v>
      </c>
      <c r="AJ16" s="65">
        <v>28</v>
      </c>
      <c r="AK16" s="65">
        <v>0</v>
      </c>
      <c r="AL16" s="65">
        <v>8</v>
      </c>
      <c r="AM16" s="65">
        <v>64</v>
      </c>
      <c r="AN16" s="65">
        <v>50</v>
      </c>
      <c r="AO16" s="65">
        <v>0</v>
      </c>
      <c r="AP16" s="65">
        <v>0</v>
      </c>
      <c r="AQ16" s="65">
        <v>0</v>
      </c>
      <c r="AR16" s="65">
        <v>0</v>
      </c>
      <c r="AS16" s="65">
        <v>0</v>
      </c>
      <c r="AT16" s="65">
        <v>0</v>
      </c>
      <c r="AU16" s="65">
        <v>0</v>
      </c>
      <c r="AV16" s="65">
        <v>20</v>
      </c>
      <c r="AW16" s="65">
        <v>16</v>
      </c>
      <c r="AX16" s="65">
        <v>0</v>
      </c>
      <c r="AY16" s="66">
        <v>51</v>
      </c>
    </row>
    <row r="17" spans="2:51" s="5" customFormat="1" x14ac:dyDescent="0.35">
      <c r="B17" s="365"/>
      <c r="C17" s="35" t="s">
        <v>116</v>
      </c>
      <c r="D17" s="67">
        <v>428</v>
      </c>
      <c r="E17" s="67">
        <v>9</v>
      </c>
      <c r="F17" s="67">
        <v>0</v>
      </c>
      <c r="G17" s="67">
        <v>0</v>
      </c>
      <c r="H17" s="67">
        <v>0</v>
      </c>
      <c r="I17" s="67">
        <v>0</v>
      </c>
      <c r="J17" s="67">
        <v>1</v>
      </c>
      <c r="K17" s="67">
        <v>18</v>
      </c>
      <c r="L17" s="67">
        <v>23</v>
      </c>
      <c r="M17" s="67">
        <v>48</v>
      </c>
      <c r="N17" s="67">
        <v>0</v>
      </c>
      <c r="O17" s="67">
        <v>0</v>
      </c>
      <c r="P17" s="67">
        <v>0</v>
      </c>
      <c r="Q17" s="67">
        <v>0</v>
      </c>
      <c r="R17" s="67">
        <v>6</v>
      </c>
      <c r="S17" s="67">
        <v>0</v>
      </c>
      <c r="T17" s="67">
        <v>5</v>
      </c>
      <c r="U17" s="67">
        <v>1</v>
      </c>
      <c r="V17" s="67">
        <v>0</v>
      </c>
      <c r="W17" s="67">
        <v>0</v>
      </c>
      <c r="X17" s="67">
        <v>5</v>
      </c>
      <c r="Y17" s="67">
        <v>0</v>
      </c>
      <c r="Z17" s="67">
        <v>4</v>
      </c>
      <c r="AA17" s="67">
        <v>0</v>
      </c>
      <c r="AB17" s="67">
        <v>0</v>
      </c>
      <c r="AC17" s="67">
        <v>0</v>
      </c>
      <c r="AD17" s="67">
        <v>0</v>
      </c>
      <c r="AE17" s="67">
        <v>0</v>
      </c>
      <c r="AF17" s="67">
        <v>0</v>
      </c>
      <c r="AG17" s="67">
        <v>0</v>
      </c>
      <c r="AH17" s="67">
        <v>9</v>
      </c>
      <c r="AI17" s="67">
        <v>0</v>
      </c>
      <c r="AJ17" s="67">
        <v>19</v>
      </c>
      <c r="AK17" s="67">
        <v>0</v>
      </c>
      <c r="AL17" s="67">
        <v>0</v>
      </c>
      <c r="AM17" s="67">
        <v>89</v>
      </c>
      <c r="AN17" s="67">
        <v>38</v>
      </c>
      <c r="AO17" s="67">
        <v>13</v>
      </c>
      <c r="AP17" s="67">
        <v>0</v>
      </c>
      <c r="AQ17" s="67">
        <v>5</v>
      </c>
      <c r="AR17" s="67">
        <v>2</v>
      </c>
      <c r="AS17" s="67">
        <v>0</v>
      </c>
      <c r="AT17" s="67">
        <v>0</v>
      </c>
      <c r="AU17" s="67">
        <v>0</v>
      </c>
      <c r="AV17" s="67">
        <v>24</v>
      </c>
      <c r="AW17" s="67">
        <v>28</v>
      </c>
      <c r="AX17" s="67">
        <v>0</v>
      </c>
      <c r="AY17" s="68">
        <v>81</v>
      </c>
    </row>
    <row r="18" spans="2:51" s="5" customFormat="1" x14ac:dyDescent="0.35">
      <c r="B18" s="365"/>
      <c r="C18" s="35" t="s">
        <v>119</v>
      </c>
      <c r="D18" s="67">
        <v>437</v>
      </c>
      <c r="E18" s="67">
        <v>5</v>
      </c>
      <c r="F18" s="67">
        <v>0</v>
      </c>
      <c r="G18" s="67">
        <v>0</v>
      </c>
      <c r="H18" s="67">
        <v>0</v>
      </c>
      <c r="I18" s="67">
        <v>0</v>
      </c>
      <c r="J18" s="67">
        <v>1</v>
      </c>
      <c r="K18" s="67">
        <v>17</v>
      </c>
      <c r="L18" s="67">
        <v>32</v>
      </c>
      <c r="M18" s="67">
        <v>45</v>
      </c>
      <c r="N18" s="67">
        <v>0</v>
      </c>
      <c r="O18" s="67">
        <v>0</v>
      </c>
      <c r="P18" s="67">
        <v>0</v>
      </c>
      <c r="Q18" s="67">
        <v>0</v>
      </c>
      <c r="R18" s="67">
        <v>8</v>
      </c>
      <c r="S18" s="67">
        <v>0</v>
      </c>
      <c r="T18" s="67">
        <v>4</v>
      </c>
      <c r="U18" s="67">
        <v>0</v>
      </c>
      <c r="V18" s="67">
        <v>0</v>
      </c>
      <c r="W18" s="67">
        <v>9</v>
      </c>
      <c r="X18" s="67">
        <v>0</v>
      </c>
      <c r="Y18" s="67">
        <v>0</v>
      </c>
      <c r="Z18" s="67">
        <v>2</v>
      </c>
      <c r="AA18" s="67">
        <v>0</v>
      </c>
      <c r="AB18" s="67">
        <v>0</v>
      </c>
      <c r="AC18" s="67">
        <v>0</v>
      </c>
      <c r="AD18" s="67">
        <v>0</v>
      </c>
      <c r="AE18" s="67">
        <v>0</v>
      </c>
      <c r="AF18" s="67">
        <v>0</v>
      </c>
      <c r="AG18" s="67">
        <v>0</v>
      </c>
      <c r="AH18" s="67">
        <v>19</v>
      </c>
      <c r="AI18" s="67">
        <v>0</v>
      </c>
      <c r="AJ18" s="67">
        <v>24</v>
      </c>
      <c r="AK18" s="67">
        <v>0</v>
      </c>
      <c r="AL18" s="67">
        <v>0</v>
      </c>
      <c r="AM18" s="67">
        <v>85</v>
      </c>
      <c r="AN18" s="67">
        <v>60</v>
      </c>
      <c r="AO18" s="67">
        <v>7</v>
      </c>
      <c r="AP18" s="67">
        <v>0</v>
      </c>
      <c r="AQ18" s="67">
        <v>0</v>
      </c>
      <c r="AR18" s="67">
        <v>0</v>
      </c>
      <c r="AS18" s="67">
        <v>0</v>
      </c>
      <c r="AT18" s="67">
        <v>0</v>
      </c>
      <c r="AU18" s="67">
        <v>0</v>
      </c>
      <c r="AV18" s="67">
        <v>20</v>
      </c>
      <c r="AW18" s="67">
        <v>26</v>
      </c>
      <c r="AX18" s="67">
        <v>0</v>
      </c>
      <c r="AY18" s="68">
        <v>73</v>
      </c>
    </row>
    <row r="19" spans="2:51" s="5" customFormat="1" x14ac:dyDescent="0.35">
      <c r="B19" s="365"/>
      <c r="C19" s="35" t="s">
        <v>121</v>
      </c>
      <c r="D19" s="67">
        <v>399</v>
      </c>
      <c r="E19" s="67">
        <v>1</v>
      </c>
      <c r="F19" s="67">
        <v>0</v>
      </c>
      <c r="G19" s="67">
        <v>0</v>
      </c>
      <c r="H19" s="67">
        <v>0</v>
      </c>
      <c r="I19" s="67">
        <v>0</v>
      </c>
      <c r="J19" s="67">
        <v>3</v>
      </c>
      <c r="K19" s="67">
        <v>7</v>
      </c>
      <c r="L19" s="67">
        <v>36</v>
      </c>
      <c r="M19" s="67">
        <v>42</v>
      </c>
      <c r="N19" s="67">
        <v>1</v>
      </c>
      <c r="O19" s="67">
        <v>3</v>
      </c>
      <c r="P19" s="67">
        <v>0</v>
      </c>
      <c r="Q19" s="67">
        <v>0</v>
      </c>
      <c r="R19" s="67">
        <v>1</v>
      </c>
      <c r="S19" s="67">
        <v>0</v>
      </c>
      <c r="T19" s="67">
        <v>5</v>
      </c>
      <c r="U19" s="67">
        <v>1</v>
      </c>
      <c r="V19" s="67">
        <v>0</v>
      </c>
      <c r="W19" s="67">
        <v>0</v>
      </c>
      <c r="X19" s="67">
        <v>4</v>
      </c>
      <c r="Y19" s="67">
        <v>0</v>
      </c>
      <c r="Z19" s="67">
        <v>1</v>
      </c>
      <c r="AA19" s="67">
        <v>0</v>
      </c>
      <c r="AB19" s="67">
        <v>0</v>
      </c>
      <c r="AC19" s="67">
        <v>0</v>
      </c>
      <c r="AD19" s="67">
        <v>0</v>
      </c>
      <c r="AE19" s="67">
        <v>0</v>
      </c>
      <c r="AF19" s="67">
        <v>0</v>
      </c>
      <c r="AG19" s="67">
        <v>0</v>
      </c>
      <c r="AH19" s="67">
        <v>12</v>
      </c>
      <c r="AI19" s="67">
        <v>0</v>
      </c>
      <c r="AJ19" s="67">
        <v>16</v>
      </c>
      <c r="AK19" s="67">
        <v>0</v>
      </c>
      <c r="AL19" s="67">
        <v>2</v>
      </c>
      <c r="AM19" s="67">
        <v>81</v>
      </c>
      <c r="AN19" s="67">
        <v>66</v>
      </c>
      <c r="AO19" s="67">
        <v>4</v>
      </c>
      <c r="AP19" s="67">
        <v>0</v>
      </c>
      <c r="AQ19" s="67">
        <v>0</v>
      </c>
      <c r="AR19" s="67">
        <v>0</v>
      </c>
      <c r="AS19" s="67">
        <v>0</v>
      </c>
      <c r="AT19" s="67">
        <v>0</v>
      </c>
      <c r="AU19" s="67">
        <v>0</v>
      </c>
      <c r="AV19" s="67">
        <v>8</v>
      </c>
      <c r="AW19" s="67">
        <v>14</v>
      </c>
      <c r="AX19" s="67">
        <v>0</v>
      </c>
      <c r="AY19" s="68">
        <v>91</v>
      </c>
    </row>
    <row r="20" spans="2:51" s="5" customFormat="1" x14ac:dyDescent="0.35">
      <c r="B20" s="365"/>
      <c r="C20" s="31" t="s">
        <v>123</v>
      </c>
      <c r="D20" s="65">
        <v>575</v>
      </c>
      <c r="E20" s="65">
        <v>3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16</v>
      </c>
      <c r="L20" s="65">
        <v>23</v>
      </c>
      <c r="M20" s="65">
        <v>40</v>
      </c>
      <c r="N20" s="65">
        <v>0</v>
      </c>
      <c r="O20" s="65">
        <v>0</v>
      </c>
      <c r="P20" s="65">
        <v>0</v>
      </c>
      <c r="Q20" s="65">
        <v>0</v>
      </c>
      <c r="R20" s="65">
        <v>1</v>
      </c>
      <c r="S20" s="65">
        <v>0</v>
      </c>
      <c r="T20" s="65">
        <v>2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2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>
        <v>16</v>
      </c>
      <c r="AI20" s="65">
        <v>0</v>
      </c>
      <c r="AJ20" s="65">
        <v>19</v>
      </c>
      <c r="AK20" s="65">
        <v>0</v>
      </c>
      <c r="AL20" s="65">
        <v>1</v>
      </c>
      <c r="AM20" s="65">
        <v>222</v>
      </c>
      <c r="AN20" s="65">
        <v>27</v>
      </c>
      <c r="AO20" s="65">
        <v>5</v>
      </c>
      <c r="AP20" s="65">
        <v>2</v>
      </c>
      <c r="AQ20" s="65">
        <v>26</v>
      </c>
      <c r="AR20" s="65">
        <v>0</v>
      </c>
      <c r="AS20" s="65">
        <v>0</v>
      </c>
      <c r="AT20" s="65">
        <v>0</v>
      </c>
      <c r="AU20" s="65">
        <v>0</v>
      </c>
      <c r="AV20" s="65">
        <v>68</v>
      </c>
      <c r="AW20" s="65">
        <v>49</v>
      </c>
      <c r="AX20" s="65">
        <v>0</v>
      </c>
      <c r="AY20" s="66">
        <v>53</v>
      </c>
    </row>
    <row r="21" spans="2:51" s="5" customFormat="1" x14ac:dyDescent="0.35">
      <c r="B21" s="365"/>
      <c r="C21" s="35" t="s">
        <v>127</v>
      </c>
      <c r="D21" s="67">
        <v>450</v>
      </c>
      <c r="E21" s="67">
        <v>1</v>
      </c>
      <c r="F21" s="67">
        <v>0</v>
      </c>
      <c r="G21" s="67">
        <v>0</v>
      </c>
      <c r="H21" s="67">
        <v>0</v>
      </c>
      <c r="I21" s="67">
        <v>0</v>
      </c>
      <c r="J21" s="67">
        <v>0</v>
      </c>
      <c r="K21" s="67">
        <v>7</v>
      </c>
      <c r="L21" s="67">
        <v>18</v>
      </c>
      <c r="M21" s="67">
        <v>34</v>
      </c>
      <c r="N21" s="67">
        <v>0</v>
      </c>
      <c r="O21" s="67">
        <v>0</v>
      </c>
      <c r="P21" s="67">
        <v>0</v>
      </c>
      <c r="Q21" s="67">
        <v>4</v>
      </c>
      <c r="R21" s="67">
        <v>1</v>
      </c>
      <c r="S21" s="67">
        <v>0</v>
      </c>
      <c r="T21" s="67">
        <v>1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67">
        <v>0</v>
      </c>
      <c r="AG21" s="67">
        <v>0</v>
      </c>
      <c r="AH21" s="67">
        <v>11</v>
      </c>
      <c r="AI21" s="67">
        <v>0</v>
      </c>
      <c r="AJ21" s="67">
        <v>11</v>
      </c>
      <c r="AK21" s="67">
        <v>0</v>
      </c>
      <c r="AL21" s="67">
        <v>0</v>
      </c>
      <c r="AM21" s="67">
        <v>158</v>
      </c>
      <c r="AN21" s="67">
        <v>13</v>
      </c>
      <c r="AO21" s="67">
        <v>4</v>
      </c>
      <c r="AP21" s="67">
        <v>3</v>
      </c>
      <c r="AQ21" s="67">
        <v>16</v>
      </c>
      <c r="AR21" s="67">
        <v>0</v>
      </c>
      <c r="AS21" s="67">
        <v>0</v>
      </c>
      <c r="AT21" s="67">
        <v>0</v>
      </c>
      <c r="AU21" s="67">
        <v>0</v>
      </c>
      <c r="AV21" s="67">
        <v>59</v>
      </c>
      <c r="AW21" s="67">
        <v>53</v>
      </c>
      <c r="AX21" s="67">
        <v>0</v>
      </c>
      <c r="AY21" s="68">
        <v>56</v>
      </c>
    </row>
    <row r="22" spans="2:51" s="5" customFormat="1" x14ac:dyDescent="0.35">
      <c r="B22" s="365"/>
      <c r="C22" s="35" t="s">
        <v>130</v>
      </c>
      <c r="D22" s="67">
        <v>183</v>
      </c>
      <c r="E22" s="67">
        <v>0</v>
      </c>
      <c r="F22" s="67">
        <v>10</v>
      </c>
      <c r="G22" s="67">
        <v>0</v>
      </c>
      <c r="H22" s="67">
        <v>0</v>
      </c>
      <c r="I22" s="67">
        <v>0</v>
      </c>
      <c r="J22" s="67">
        <v>0</v>
      </c>
      <c r="K22" s="67">
        <v>5</v>
      </c>
      <c r="L22" s="67">
        <v>6</v>
      </c>
      <c r="M22" s="67">
        <v>2</v>
      </c>
      <c r="N22" s="67">
        <v>0</v>
      </c>
      <c r="O22" s="67">
        <v>0</v>
      </c>
      <c r="P22" s="67">
        <v>0</v>
      </c>
      <c r="Q22" s="67">
        <v>1</v>
      </c>
      <c r="R22" s="67">
        <v>0</v>
      </c>
      <c r="S22" s="67">
        <v>0</v>
      </c>
      <c r="T22" s="67">
        <v>11</v>
      </c>
      <c r="U22" s="67">
        <v>4</v>
      </c>
      <c r="V22" s="67">
        <v>0</v>
      </c>
      <c r="W22" s="67">
        <v>0</v>
      </c>
      <c r="X22" s="67">
        <v>1</v>
      </c>
      <c r="Y22" s="67">
        <v>0</v>
      </c>
      <c r="Z22" s="67">
        <v>1</v>
      </c>
      <c r="AA22" s="67">
        <v>0</v>
      </c>
      <c r="AB22" s="67">
        <v>0</v>
      </c>
      <c r="AC22" s="67">
        <v>0</v>
      </c>
      <c r="AD22" s="67">
        <v>0</v>
      </c>
      <c r="AE22" s="67">
        <v>0</v>
      </c>
      <c r="AF22" s="67">
        <v>0</v>
      </c>
      <c r="AG22" s="67">
        <v>0</v>
      </c>
      <c r="AH22" s="67">
        <v>1</v>
      </c>
      <c r="AI22" s="67">
        <v>0</v>
      </c>
      <c r="AJ22" s="67">
        <v>7</v>
      </c>
      <c r="AK22" s="67">
        <v>0</v>
      </c>
      <c r="AL22" s="67">
        <v>0</v>
      </c>
      <c r="AM22" s="67">
        <v>56</v>
      </c>
      <c r="AN22" s="67">
        <v>0</v>
      </c>
      <c r="AO22" s="67">
        <v>2</v>
      </c>
      <c r="AP22" s="67">
        <v>0</v>
      </c>
      <c r="AQ22" s="67">
        <v>9</v>
      </c>
      <c r="AR22" s="67">
        <v>0</v>
      </c>
      <c r="AS22" s="67">
        <v>0</v>
      </c>
      <c r="AT22" s="67">
        <v>0</v>
      </c>
      <c r="AU22" s="67">
        <v>0</v>
      </c>
      <c r="AV22" s="67">
        <v>11</v>
      </c>
      <c r="AW22" s="67">
        <v>14</v>
      </c>
      <c r="AX22" s="67">
        <v>0</v>
      </c>
      <c r="AY22" s="68">
        <v>42</v>
      </c>
    </row>
    <row r="23" spans="2:51" s="5" customFormat="1" x14ac:dyDescent="0.35">
      <c r="B23" s="366"/>
      <c r="C23" s="39" t="s">
        <v>133</v>
      </c>
      <c r="D23" s="69">
        <v>303</v>
      </c>
      <c r="E23" s="69">
        <v>4</v>
      </c>
      <c r="F23" s="69">
        <v>5</v>
      </c>
      <c r="G23" s="69">
        <v>0</v>
      </c>
      <c r="H23" s="69">
        <v>0</v>
      </c>
      <c r="I23" s="69">
        <v>0</v>
      </c>
      <c r="J23" s="69">
        <v>0</v>
      </c>
      <c r="K23" s="69">
        <v>11</v>
      </c>
      <c r="L23" s="69">
        <v>10</v>
      </c>
      <c r="M23" s="69">
        <v>10</v>
      </c>
      <c r="N23" s="69">
        <v>0</v>
      </c>
      <c r="O23" s="69">
        <v>0</v>
      </c>
      <c r="P23" s="69">
        <v>0</v>
      </c>
      <c r="Q23" s="69">
        <v>0</v>
      </c>
      <c r="R23" s="69">
        <v>0</v>
      </c>
      <c r="S23" s="69">
        <v>0</v>
      </c>
      <c r="T23" s="69">
        <v>10</v>
      </c>
      <c r="U23" s="69">
        <v>2</v>
      </c>
      <c r="V23" s="69">
        <v>0</v>
      </c>
      <c r="W23" s="69">
        <v>3</v>
      </c>
      <c r="X23" s="69">
        <v>0</v>
      </c>
      <c r="Y23" s="69">
        <v>1</v>
      </c>
      <c r="Z23" s="69">
        <v>2</v>
      </c>
      <c r="AA23" s="69">
        <v>0</v>
      </c>
      <c r="AB23" s="69">
        <v>0</v>
      </c>
      <c r="AC23" s="69">
        <v>0</v>
      </c>
      <c r="AD23" s="69">
        <v>0</v>
      </c>
      <c r="AE23" s="69">
        <v>0</v>
      </c>
      <c r="AF23" s="69">
        <v>0</v>
      </c>
      <c r="AG23" s="69">
        <v>0</v>
      </c>
      <c r="AH23" s="69">
        <v>4</v>
      </c>
      <c r="AI23" s="69">
        <v>0</v>
      </c>
      <c r="AJ23" s="69">
        <v>16</v>
      </c>
      <c r="AK23" s="69">
        <v>0</v>
      </c>
      <c r="AL23" s="69">
        <v>0</v>
      </c>
      <c r="AM23" s="69">
        <v>101</v>
      </c>
      <c r="AN23" s="69">
        <v>2</v>
      </c>
      <c r="AO23" s="69">
        <v>1</v>
      </c>
      <c r="AP23" s="69">
        <v>0</v>
      </c>
      <c r="AQ23" s="69">
        <v>14</v>
      </c>
      <c r="AR23" s="69">
        <v>0</v>
      </c>
      <c r="AS23" s="69">
        <v>0</v>
      </c>
      <c r="AT23" s="69">
        <v>1</v>
      </c>
      <c r="AU23" s="69">
        <v>0</v>
      </c>
      <c r="AV23" s="69">
        <v>16</v>
      </c>
      <c r="AW23" s="69">
        <v>29</v>
      </c>
      <c r="AX23" s="69">
        <v>0</v>
      </c>
      <c r="AY23" s="70">
        <v>61</v>
      </c>
    </row>
    <row r="24" spans="2:51" s="5" customFormat="1" ht="14.15" customHeight="1" x14ac:dyDescent="0.35">
      <c r="B24" s="367" t="s">
        <v>135</v>
      </c>
      <c r="C24" s="24" t="s">
        <v>136</v>
      </c>
      <c r="D24" s="71">
        <v>502</v>
      </c>
      <c r="E24" s="71">
        <v>3</v>
      </c>
      <c r="F24" s="71">
        <v>1</v>
      </c>
      <c r="G24" s="71">
        <v>0</v>
      </c>
      <c r="H24" s="71">
        <v>0</v>
      </c>
      <c r="I24" s="71">
        <v>0</v>
      </c>
      <c r="J24" s="71">
        <v>0</v>
      </c>
      <c r="K24" s="71">
        <v>12</v>
      </c>
      <c r="L24" s="71">
        <v>50</v>
      </c>
      <c r="M24" s="71">
        <v>44</v>
      </c>
      <c r="N24" s="71">
        <v>0</v>
      </c>
      <c r="O24" s="71">
        <v>0</v>
      </c>
      <c r="P24" s="71">
        <v>1</v>
      </c>
      <c r="Q24" s="71">
        <v>2</v>
      </c>
      <c r="R24" s="71">
        <v>0</v>
      </c>
      <c r="S24" s="71">
        <v>0</v>
      </c>
      <c r="T24" s="71">
        <v>20</v>
      </c>
      <c r="U24" s="71">
        <v>7</v>
      </c>
      <c r="V24" s="71">
        <v>0</v>
      </c>
      <c r="W24" s="71">
        <v>1</v>
      </c>
      <c r="X24" s="71">
        <v>7</v>
      </c>
      <c r="Y24" s="71">
        <v>3</v>
      </c>
      <c r="Z24" s="71">
        <v>5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0</v>
      </c>
      <c r="AG24" s="71">
        <v>3</v>
      </c>
      <c r="AH24" s="71">
        <v>3</v>
      </c>
      <c r="AI24" s="71">
        <v>0</v>
      </c>
      <c r="AJ24" s="71">
        <v>35</v>
      </c>
      <c r="AK24" s="71">
        <v>0</v>
      </c>
      <c r="AL24" s="71">
        <v>2</v>
      </c>
      <c r="AM24" s="71">
        <v>93</v>
      </c>
      <c r="AN24" s="71">
        <v>78</v>
      </c>
      <c r="AO24" s="71">
        <v>10</v>
      </c>
      <c r="AP24" s="71">
        <v>0</v>
      </c>
      <c r="AQ24" s="71">
        <v>0</v>
      </c>
      <c r="AR24" s="71">
        <v>0</v>
      </c>
      <c r="AS24" s="71">
        <v>0</v>
      </c>
      <c r="AT24" s="71">
        <v>0</v>
      </c>
      <c r="AU24" s="71">
        <v>0</v>
      </c>
      <c r="AV24" s="71">
        <v>16</v>
      </c>
      <c r="AW24" s="71">
        <v>17</v>
      </c>
      <c r="AX24" s="71">
        <v>0</v>
      </c>
      <c r="AY24" s="72">
        <v>89</v>
      </c>
    </row>
    <row r="25" spans="2:51" s="5" customFormat="1" x14ac:dyDescent="0.35">
      <c r="B25" s="368"/>
      <c r="C25" s="24" t="s">
        <v>138</v>
      </c>
      <c r="D25" s="71">
        <v>338</v>
      </c>
      <c r="E25" s="71">
        <v>2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16</v>
      </c>
      <c r="L25" s="71">
        <v>24</v>
      </c>
      <c r="M25" s="71">
        <v>49</v>
      </c>
      <c r="N25" s="71">
        <v>0</v>
      </c>
      <c r="O25" s="71">
        <v>0</v>
      </c>
      <c r="P25" s="71">
        <v>0</v>
      </c>
      <c r="Q25" s="71">
        <v>0</v>
      </c>
      <c r="R25" s="71">
        <v>1</v>
      </c>
      <c r="S25" s="71">
        <v>0</v>
      </c>
      <c r="T25" s="71">
        <v>20</v>
      </c>
      <c r="U25" s="71">
        <v>4</v>
      </c>
      <c r="V25" s="71">
        <v>0</v>
      </c>
      <c r="W25" s="71">
        <v>0</v>
      </c>
      <c r="X25" s="71">
        <v>2</v>
      </c>
      <c r="Y25" s="71">
        <v>1</v>
      </c>
      <c r="Z25" s="71">
        <v>3</v>
      </c>
      <c r="AA25" s="71">
        <v>0</v>
      </c>
      <c r="AB25" s="71">
        <v>0</v>
      </c>
      <c r="AC25" s="71">
        <v>0</v>
      </c>
      <c r="AD25" s="71">
        <v>0</v>
      </c>
      <c r="AE25" s="71">
        <v>0</v>
      </c>
      <c r="AF25" s="71">
        <v>0</v>
      </c>
      <c r="AG25" s="71">
        <v>2</v>
      </c>
      <c r="AH25" s="71">
        <v>9</v>
      </c>
      <c r="AI25" s="71">
        <v>0</v>
      </c>
      <c r="AJ25" s="71">
        <v>19</v>
      </c>
      <c r="AK25" s="71">
        <v>1</v>
      </c>
      <c r="AL25" s="71">
        <v>0</v>
      </c>
      <c r="AM25" s="71">
        <v>67</v>
      </c>
      <c r="AN25" s="71">
        <v>35</v>
      </c>
      <c r="AO25" s="71">
        <v>10</v>
      </c>
      <c r="AP25" s="71">
        <v>0</v>
      </c>
      <c r="AQ25" s="71">
        <v>1</v>
      </c>
      <c r="AR25" s="71">
        <v>0</v>
      </c>
      <c r="AS25" s="71">
        <v>0</v>
      </c>
      <c r="AT25" s="71">
        <v>0</v>
      </c>
      <c r="AU25" s="71">
        <v>0</v>
      </c>
      <c r="AV25" s="71">
        <v>6</v>
      </c>
      <c r="AW25" s="71">
        <v>15</v>
      </c>
      <c r="AX25" s="71">
        <v>0</v>
      </c>
      <c r="AY25" s="72">
        <v>51</v>
      </c>
    </row>
    <row r="26" spans="2:51" s="5" customFormat="1" x14ac:dyDescent="0.35">
      <c r="B26" s="368"/>
      <c r="C26" s="24" t="s">
        <v>141</v>
      </c>
      <c r="D26" s="71">
        <v>385</v>
      </c>
      <c r="E26" s="71">
        <v>4</v>
      </c>
      <c r="F26" s="71">
        <v>14</v>
      </c>
      <c r="G26" s="71">
        <v>0</v>
      </c>
      <c r="H26" s="71">
        <v>0</v>
      </c>
      <c r="I26" s="71">
        <v>0</v>
      </c>
      <c r="J26" s="71">
        <v>0</v>
      </c>
      <c r="K26" s="71">
        <v>13</v>
      </c>
      <c r="L26" s="71">
        <v>38</v>
      </c>
      <c r="M26" s="71">
        <v>41</v>
      </c>
      <c r="N26" s="71">
        <v>0</v>
      </c>
      <c r="O26" s="71">
        <v>1</v>
      </c>
      <c r="P26" s="71">
        <v>0</v>
      </c>
      <c r="Q26" s="71">
        <v>0</v>
      </c>
      <c r="R26" s="71">
        <v>1</v>
      </c>
      <c r="S26" s="71">
        <v>0</v>
      </c>
      <c r="T26" s="71">
        <v>3</v>
      </c>
      <c r="U26" s="71">
        <v>4</v>
      </c>
      <c r="V26" s="71">
        <v>0</v>
      </c>
      <c r="W26" s="71">
        <v>0</v>
      </c>
      <c r="X26" s="71">
        <v>0</v>
      </c>
      <c r="Y26" s="71">
        <v>1</v>
      </c>
      <c r="Z26" s="71">
        <v>6</v>
      </c>
      <c r="AA26" s="71">
        <v>0</v>
      </c>
      <c r="AB26" s="71">
        <v>0</v>
      </c>
      <c r="AC26" s="71">
        <v>0</v>
      </c>
      <c r="AD26" s="71">
        <v>0</v>
      </c>
      <c r="AE26" s="71">
        <v>0</v>
      </c>
      <c r="AF26" s="71">
        <v>0</v>
      </c>
      <c r="AG26" s="71">
        <v>1</v>
      </c>
      <c r="AH26" s="71">
        <v>11</v>
      </c>
      <c r="AI26" s="71">
        <v>1</v>
      </c>
      <c r="AJ26" s="71">
        <v>16</v>
      </c>
      <c r="AK26" s="71">
        <v>0</v>
      </c>
      <c r="AL26" s="71">
        <v>0</v>
      </c>
      <c r="AM26" s="71">
        <v>73</v>
      </c>
      <c r="AN26" s="71">
        <v>62</v>
      </c>
      <c r="AO26" s="71">
        <v>1</v>
      </c>
      <c r="AP26" s="71">
        <v>0</v>
      </c>
      <c r="AQ26" s="71">
        <v>5</v>
      </c>
      <c r="AR26" s="71">
        <v>0</v>
      </c>
      <c r="AS26" s="71">
        <v>0</v>
      </c>
      <c r="AT26" s="71">
        <v>0</v>
      </c>
      <c r="AU26" s="71">
        <v>0</v>
      </c>
      <c r="AV26" s="71">
        <v>14</v>
      </c>
      <c r="AW26" s="71">
        <v>18</v>
      </c>
      <c r="AX26" s="71">
        <v>0</v>
      </c>
      <c r="AY26" s="72">
        <v>57</v>
      </c>
    </row>
    <row r="27" spans="2:51" s="5" customFormat="1" x14ac:dyDescent="0.35">
      <c r="B27" s="368"/>
      <c r="C27" s="24" t="s">
        <v>143</v>
      </c>
      <c r="D27" s="71">
        <v>390</v>
      </c>
      <c r="E27" s="71">
        <v>3</v>
      </c>
      <c r="F27" s="71">
        <v>5</v>
      </c>
      <c r="G27" s="71">
        <v>0</v>
      </c>
      <c r="H27" s="71">
        <v>0</v>
      </c>
      <c r="I27" s="71">
        <v>0</v>
      </c>
      <c r="J27" s="71">
        <v>0</v>
      </c>
      <c r="K27" s="71">
        <v>11</v>
      </c>
      <c r="L27" s="71">
        <v>24</v>
      </c>
      <c r="M27" s="71">
        <v>43</v>
      </c>
      <c r="N27" s="71">
        <v>0</v>
      </c>
      <c r="O27" s="71">
        <v>0</v>
      </c>
      <c r="P27" s="71">
        <v>0</v>
      </c>
      <c r="Q27" s="71">
        <v>1</v>
      </c>
      <c r="R27" s="71">
        <v>2</v>
      </c>
      <c r="S27" s="71">
        <v>0</v>
      </c>
      <c r="T27" s="71">
        <v>6</v>
      </c>
      <c r="U27" s="71">
        <v>5</v>
      </c>
      <c r="V27" s="71">
        <v>0</v>
      </c>
      <c r="W27" s="71">
        <v>0</v>
      </c>
      <c r="X27" s="71">
        <v>1</v>
      </c>
      <c r="Y27" s="71">
        <v>1</v>
      </c>
      <c r="Z27" s="71">
        <v>2</v>
      </c>
      <c r="AA27" s="71">
        <v>0</v>
      </c>
      <c r="AB27" s="71">
        <v>0</v>
      </c>
      <c r="AC27" s="71">
        <v>0</v>
      </c>
      <c r="AD27" s="71">
        <v>0</v>
      </c>
      <c r="AE27" s="71">
        <v>0</v>
      </c>
      <c r="AF27" s="71">
        <v>0</v>
      </c>
      <c r="AG27" s="71">
        <v>2</v>
      </c>
      <c r="AH27" s="71">
        <v>29</v>
      </c>
      <c r="AI27" s="71">
        <v>0</v>
      </c>
      <c r="AJ27" s="71">
        <v>19</v>
      </c>
      <c r="AK27" s="71">
        <v>0</v>
      </c>
      <c r="AL27" s="71">
        <v>1</v>
      </c>
      <c r="AM27" s="71">
        <v>74</v>
      </c>
      <c r="AN27" s="71">
        <v>64</v>
      </c>
      <c r="AO27" s="71">
        <v>7</v>
      </c>
      <c r="AP27" s="71">
        <v>0</v>
      </c>
      <c r="AQ27" s="71">
        <v>7</v>
      </c>
      <c r="AR27" s="71">
        <v>0</v>
      </c>
      <c r="AS27" s="71">
        <v>0</v>
      </c>
      <c r="AT27" s="71">
        <v>0</v>
      </c>
      <c r="AU27" s="71">
        <v>0</v>
      </c>
      <c r="AV27" s="71">
        <v>8</v>
      </c>
      <c r="AW27" s="71">
        <v>18</v>
      </c>
      <c r="AX27" s="71">
        <v>0</v>
      </c>
      <c r="AY27" s="72">
        <v>57</v>
      </c>
    </row>
    <row r="28" spans="2:51" s="5" customFormat="1" ht="14.6" thickBot="1" x14ac:dyDescent="0.4">
      <c r="B28" s="369"/>
      <c r="C28" s="25" t="s">
        <v>146</v>
      </c>
      <c r="D28" s="73">
        <v>370</v>
      </c>
      <c r="E28" s="73">
        <v>6</v>
      </c>
      <c r="F28" s="73">
        <v>1</v>
      </c>
      <c r="G28" s="73">
        <v>0</v>
      </c>
      <c r="H28" s="73">
        <v>0</v>
      </c>
      <c r="I28" s="73">
        <v>0</v>
      </c>
      <c r="J28" s="73">
        <v>0</v>
      </c>
      <c r="K28" s="73">
        <v>10</v>
      </c>
      <c r="L28" s="73">
        <v>35</v>
      </c>
      <c r="M28" s="73">
        <v>24</v>
      </c>
      <c r="N28" s="73">
        <v>0</v>
      </c>
      <c r="O28" s="73">
        <v>0</v>
      </c>
      <c r="P28" s="73">
        <v>0</v>
      </c>
      <c r="Q28" s="73">
        <v>2</v>
      </c>
      <c r="R28" s="73">
        <v>1</v>
      </c>
      <c r="S28" s="73">
        <v>0</v>
      </c>
      <c r="T28" s="73">
        <v>6</v>
      </c>
      <c r="U28" s="73">
        <v>2</v>
      </c>
      <c r="V28" s="73">
        <v>0</v>
      </c>
      <c r="W28" s="73">
        <v>1</v>
      </c>
      <c r="X28" s="73">
        <v>0</v>
      </c>
      <c r="Y28" s="73">
        <v>0</v>
      </c>
      <c r="Z28" s="73">
        <v>3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3">
        <v>0</v>
      </c>
      <c r="AG28" s="73">
        <v>1</v>
      </c>
      <c r="AH28" s="73">
        <v>16</v>
      </c>
      <c r="AI28" s="73">
        <v>0</v>
      </c>
      <c r="AJ28" s="73">
        <v>8</v>
      </c>
      <c r="AK28" s="73">
        <v>1</v>
      </c>
      <c r="AL28" s="73">
        <v>0</v>
      </c>
      <c r="AM28" s="73">
        <v>73</v>
      </c>
      <c r="AN28" s="73">
        <v>45</v>
      </c>
      <c r="AO28" s="73">
        <v>10</v>
      </c>
      <c r="AP28" s="73">
        <v>0</v>
      </c>
      <c r="AQ28" s="73">
        <v>12</v>
      </c>
      <c r="AR28" s="73">
        <v>0</v>
      </c>
      <c r="AS28" s="73">
        <v>0</v>
      </c>
      <c r="AT28" s="73">
        <v>0</v>
      </c>
      <c r="AU28" s="73">
        <v>0</v>
      </c>
      <c r="AV28" s="73">
        <v>12</v>
      </c>
      <c r="AW28" s="73">
        <v>27</v>
      </c>
      <c r="AX28" s="73">
        <v>0</v>
      </c>
      <c r="AY28" s="74">
        <v>74</v>
      </c>
    </row>
  </sheetData>
  <mergeCells count="4">
    <mergeCell ref="B4:B8"/>
    <mergeCell ref="B9:B15"/>
    <mergeCell ref="B16:B23"/>
    <mergeCell ref="B24:B28"/>
  </mergeCells>
  <phoneticPr fontId="2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0"/>
  <sheetViews>
    <sheetView zoomScale="130" zoomScaleNormal="130" workbookViewId="0">
      <selection activeCell="Q17" sqref="Q17"/>
    </sheetView>
  </sheetViews>
  <sheetFormatPr baseColWidth="10" defaultColWidth="11.3828125" defaultRowHeight="14.15" x14ac:dyDescent="0.35"/>
  <cols>
    <col min="1" max="1" width="3.3046875" style="3" bestFit="1" customWidth="1"/>
    <col min="2" max="2" width="15.84375" style="3" customWidth="1"/>
    <col min="3" max="3" width="12.15234375" style="3" customWidth="1"/>
    <col min="4" max="4" width="15" style="3" customWidth="1"/>
    <col min="5" max="5" width="18.3046875" style="3" customWidth="1"/>
    <col min="6" max="6" width="11.3828125" style="3"/>
    <col min="7" max="7" width="10.69140625" style="3" customWidth="1"/>
    <col min="8" max="8" width="9" style="3" customWidth="1"/>
    <col min="9" max="9" width="10.15234375" style="3" customWidth="1"/>
    <col min="10" max="10" width="10.69140625" style="3" customWidth="1"/>
    <col min="11" max="11" width="14.3828125" style="3" customWidth="1"/>
    <col min="12" max="12" width="14.3046875" style="3" customWidth="1"/>
    <col min="13" max="13" width="11" style="3" customWidth="1"/>
    <col min="14" max="14" width="14" style="3" customWidth="1"/>
    <col min="15" max="15" width="10.15234375" style="3" bestFit="1" customWidth="1"/>
    <col min="16" max="16" width="8.84375" style="3" customWidth="1"/>
    <col min="17" max="17" width="10.69140625" style="3" customWidth="1"/>
    <col min="18" max="18" width="11.3046875" style="3" customWidth="1"/>
    <col min="19" max="19" width="8.3046875" style="3" customWidth="1"/>
    <col min="20" max="20" width="13.15234375" style="3" customWidth="1"/>
    <col min="21" max="21" width="12.3828125" style="3" customWidth="1"/>
    <col min="22" max="22" width="15.3828125" style="3" customWidth="1"/>
    <col min="23" max="23" width="12" style="3" customWidth="1"/>
    <col min="24" max="24" width="12.84375" style="3" customWidth="1"/>
    <col min="25" max="25" width="12.69140625" style="3" customWidth="1"/>
    <col min="26" max="16384" width="11.3828125" style="3"/>
  </cols>
  <sheetData>
    <row r="1" spans="2:24" x14ac:dyDescent="0.35">
      <c r="B1" s="3" t="s">
        <v>222</v>
      </c>
    </row>
    <row r="2" spans="2:24" ht="14.6" thickBot="1" x14ac:dyDescent="0.4"/>
    <row r="3" spans="2:24" ht="14.5" customHeight="1" x14ac:dyDescent="0.35">
      <c r="B3" s="372" t="s">
        <v>1</v>
      </c>
      <c r="C3" s="385" t="s">
        <v>2</v>
      </c>
      <c r="D3" s="370" t="s">
        <v>203</v>
      </c>
      <c r="E3" s="370" t="s">
        <v>204</v>
      </c>
      <c r="F3" s="370" t="s">
        <v>205</v>
      </c>
      <c r="G3" s="370" t="s">
        <v>206</v>
      </c>
      <c r="H3" s="370" t="s">
        <v>207</v>
      </c>
      <c r="I3" s="370" t="s">
        <v>208</v>
      </c>
      <c r="J3" s="370" t="s">
        <v>209</v>
      </c>
      <c r="K3" s="370" t="s">
        <v>210</v>
      </c>
      <c r="L3" s="370" t="s">
        <v>211</v>
      </c>
      <c r="M3" s="370" t="s">
        <v>212</v>
      </c>
      <c r="N3" s="370" t="s">
        <v>223</v>
      </c>
      <c r="O3" s="370" t="s">
        <v>224</v>
      </c>
      <c r="P3" s="370" t="s">
        <v>213</v>
      </c>
      <c r="Q3" s="370" t="s">
        <v>196</v>
      </c>
      <c r="R3" s="370" t="s">
        <v>225</v>
      </c>
      <c r="S3" s="370" t="s">
        <v>194</v>
      </c>
      <c r="T3" s="370" t="s">
        <v>226</v>
      </c>
      <c r="U3" s="370" t="s">
        <v>227</v>
      </c>
      <c r="V3" s="370" t="s">
        <v>214</v>
      </c>
      <c r="W3" s="370" t="s">
        <v>193</v>
      </c>
      <c r="X3" s="387" t="s">
        <v>202</v>
      </c>
    </row>
    <row r="4" spans="2:24" ht="14.5" customHeight="1" x14ac:dyDescent="0.35">
      <c r="B4" s="373"/>
      <c r="C4" s="386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388"/>
    </row>
    <row r="5" spans="2:24" ht="14.6" thickBot="1" x14ac:dyDescent="0.4">
      <c r="B5" s="30"/>
      <c r="C5" s="26"/>
      <c r="D5" s="27"/>
      <c r="E5" s="28" t="s">
        <v>215</v>
      </c>
      <c r="F5" s="28" t="s">
        <v>215</v>
      </c>
      <c r="G5" s="28" t="s">
        <v>215</v>
      </c>
      <c r="H5" s="28" t="s">
        <v>215</v>
      </c>
      <c r="I5" s="28" t="s">
        <v>215</v>
      </c>
      <c r="J5" s="28" t="s">
        <v>215</v>
      </c>
      <c r="K5" s="28" t="s">
        <v>215</v>
      </c>
      <c r="L5" s="28" t="s">
        <v>215</v>
      </c>
      <c r="M5" s="28" t="s">
        <v>215</v>
      </c>
      <c r="N5" s="28" t="s">
        <v>215</v>
      </c>
      <c r="O5" s="28" t="s">
        <v>215</v>
      </c>
      <c r="P5" s="28" t="s">
        <v>215</v>
      </c>
      <c r="Q5" s="28" t="s">
        <v>215</v>
      </c>
      <c r="R5" s="28" t="s">
        <v>215</v>
      </c>
      <c r="S5" s="28" t="s">
        <v>215</v>
      </c>
      <c r="T5" s="28" t="s">
        <v>215</v>
      </c>
      <c r="U5" s="28" t="s">
        <v>215</v>
      </c>
      <c r="V5" s="28" t="s">
        <v>215</v>
      </c>
      <c r="W5" s="28" t="s">
        <v>215</v>
      </c>
      <c r="X5" s="29" t="s">
        <v>215</v>
      </c>
    </row>
    <row r="6" spans="2:24" x14ac:dyDescent="0.35">
      <c r="B6" s="374" t="s">
        <v>216</v>
      </c>
      <c r="C6" s="21" t="s">
        <v>69</v>
      </c>
      <c r="D6" s="12">
        <v>11925773</v>
      </c>
      <c r="E6" s="13">
        <v>5.4205607476635516</v>
      </c>
      <c r="F6" s="13">
        <v>0.74766355140186913</v>
      </c>
      <c r="G6" s="13">
        <v>0.18691588785046728</v>
      </c>
      <c r="H6" s="13">
        <v>0.74766355140186913</v>
      </c>
      <c r="I6" s="13">
        <v>11.401869158878505</v>
      </c>
      <c r="J6" s="13">
        <v>19.065420560747665</v>
      </c>
      <c r="K6" s="13">
        <v>0.93457943925233644</v>
      </c>
      <c r="L6" s="13">
        <v>2.9906542056074765</v>
      </c>
      <c r="M6" s="13">
        <v>7.2897196261682247</v>
      </c>
      <c r="N6" s="13">
        <v>7.6635514018691593</v>
      </c>
      <c r="O6" s="13">
        <v>0.74766355140186913</v>
      </c>
      <c r="P6" s="13">
        <v>26.728971962616825</v>
      </c>
      <c r="Q6" s="13">
        <v>0.18691588785046728</v>
      </c>
      <c r="R6" s="13">
        <v>1.308411214953271</v>
      </c>
      <c r="S6" s="13">
        <v>5.981308411214953</v>
      </c>
      <c r="T6" s="13">
        <v>0.18691588785046728</v>
      </c>
      <c r="U6" s="13">
        <v>0</v>
      </c>
      <c r="V6" s="13">
        <v>1.6822429906542056</v>
      </c>
      <c r="W6" s="13">
        <v>0</v>
      </c>
      <c r="X6" s="14">
        <v>6.7289719626168223</v>
      </c>
    </row>
    <row r="7" spans="2:24" x14ac:dyDescent="0.35">
      <c r="B7" s="375"/>
      <c r="C7" s="22" t="s">
        <v>73</v>
      </c>
      <c r="D7" s="15">
        <v>10756016</v>
      </c>
      <c r="E7" s="16">
        <v>7.5514874141876431</v>
      </c>
      <c r="F7" s="16">
        <v>1.3729977116704806</v>
      </c>
      <c r="G7" s="16">
        <v>0</v>
      </c>
      <c r="H7" s="16">
        <v>0.91533180778032042</v>
      </c>
      <c r="I7" s="16">
        <v>3.4324942791762014</v>
      </c>
      <c r="J7" s="16">
        <v>28.146453089244851</v>
      </c>
      <c r="K7" s="16">
        <v>0</v>
      </c>
      <c r="L7" s="16">
        <v>3.6613272311212817</v>
      </c>
      <c r="M7" s="16">
        <v>2.7459954233409611</v>
      </c>
      <c r="N7" s="16">
        <v>14.645308924485127</v>
      </c>
      <c r="O7" s="16">
        <v>0.2288329519450801</v>
      </c>
      <c r="P7" s="16">
        <v>24.71395881006865</v>
      </c>
      <c r="Q7" s="16">
        <v>0.2288329519450801</v>
      </c>
      <c r="R7" s="16">
        <v>0.2288329519450801</v>
      </c>
      <c r="S7" s="16">
        <v>2.5171624713958809</v>
      </c>
      <c r="T7" s="16">
        <v>0.45766590389016021</v>
      </c>
      <c r="U7" s="16">
        <v>0</v>
      </c>
      <c r="V7" s="16">
        <v>0.91533180778032042</v>
      </c>
      <c r="W7" s="16">
        <v>0</v>
      </c>
      <c r="X7" s="17">
        <v>7.7803203661327229</v>
      </c>
    </row>
    <row r="8" spans="2:24" x14ac:dyDescent="0.35">
      <c r="B8" s="375"/>
      <c r="C8" s="22" t="s">
        <v>77</v>
      </c>
      <c r="D8" s="15">
        <v>1584117</v>
      </c>
      <c r="E8" s="16">
        <v>3.7328094302554029</v>
      </c>
      <c r="F8" s="16">
        <v>0.98231827111984282</v>
      </c>
      <c r="G8" s="16">
        <v>0</v>
      </c>
      <c r="H8" s="16">
        <v>0</v>
      </c>
      <c r="I8" s="16">
        <v>2.161100196463654</v>
      </c>
      <c r="J8" s="16">
        <v>30.058939096267192</v>
      </c>
      <c r="K8" s="16">
        <v>0</v>
      </c>
      <c r="L8" s="16">
        <v>4.7151277013752457</v>
      </c>
      <c r="M8" s="16">
        <v>2.9469548133595285</v>
      </c>
      <c r="N8" s="16">
        <v>9.0373280943025538</v>
      </c>
      <c r="O8" s="16">
        <v>0.39292730844793711</v>
      </c>
      <c r="P8" s="16">
        <v>23.575638506876228</v>
      </c>
      <c r="Q8" s="16">
        <v>0</v>
      </c>
      <c r="R8" s="16">
        <v>0.39292730844793711</v>
      </c>
      <c r="S8" s="16">
        <v>4.5186640471512769</v>
      </c>
      <c r="T8" s="16">
        <v>0.98231827111984271</v>
      </c>
      <c r="U8" s="16">
        <v>0</v>
      </c>
      <c r="V8" s="16">
        <v>1.768172888015717</v>
      </c>
      <c r="W8" s="16">
        <v>0</v>
      </c>
      <c r="X8" s="17">
        <v>14.734774066797643</v>
      </c>
    </row>
    <row r="9" spans="2:24" x14ac:dyDescent="0.35">
      <c r="B9" s="375"/>
      <c r="C9" s="22" t="s">
        <v>82</v>
      </c>
      <c r="D9" s="15">
        <v>18690</v>
      </c>
      <c r="E9" s="16">
        <v>4.4483985765124556</v>
      </c>
      <c r="F9" s="16">
        <v>0.71174377224199292</v>
      </c>
      <c r="G9" s="16">
        <v>0</v>
      </c>
      <c r="H9" s="16">
        <v>0</v>
      </c>
      <c r="I9" s="16">
        <v>3.3807829181494662</v>
      </c>
      <c r="J9" s="16">
        <v>27.580071174377224</v>
      </c>
      <c r="K9" s="16">
        <v>0.17793594306049823</v>
      </c>
      <c r="L9" s="16">
        <v>2.8469750889679717</v>
      </c>
      <c r="M9" s="16">
        <v>1.9572953736654803</v>
      </c>
      <c r="N9" s="16">
        <v>11.743772241992882</v>
      </c>
      <c r="O9" s="16">
        <v>0.53380782918149461</v>
      </c>
      <c r="P9" s="16">
        <v>22.597864768683273</v>
      </c>
      <c r="Q9" s="16">
        <v>0</v>
      </c>
      <c r="R9" s="16">
        <v>0.17793594306049823</v>
      </c>
      <c r="S9" s="16">
        <v>5.6939501779359434</v>
      </c>
      <c r="T9" s="16">
        <v>1.0676156583629894</v>
      </c>
      <c r="U9" s="16">
        <v>0</v>
      </c>
      <c r="V9" s="16">
        <v>0.53380782918149472</v>
      </c>
      <c r="W9" s="16">
        <v>0</v>
      </c>
      <c r="X9" s="17">
        <v>16.548042704626333</v>
      </c>
    </row>
    <row r="10" spans="2:24" x14ac:dyDescent="0.35">
      <c r="B10" s="376"/>
      <c r="C10" s="23" t="s">
        <v>86</v>
      </c>
      <c r="D10" s="18">
        <v>34792</v>
      </c>
      <c r="E10" s="19">
        <v>4</v>
      </c>
      <c r="F10" s="19">
        <v>0.8571428571428571</v>
      </c>
      <c r="G10" s="19">
        <v>0</v>
      </c>
      <c r="H10" s="19">
        <v>0</v>
      </c>
      <c r="I10" s="19">
        <v>3.5714285714285716</v>
      </c>
      <c r="J10" s="19">
        <v>35.285714285714285</v>
      </c>
      <c r="K10" s="19">
        <v>1.5714285714285714</v>
      </c>
      <c r="L10" s="19">
        <v>3.7142857142857144</v>
      </c>
      <c r="M10" s="19">
        <v>10.285714285714286</v>
      </c>
      <c r="N10" s="19">
        <v>9.5714285714285712</v>
      </c>
      <c r="O10" s="19">
        <v>0</v>
      </c>
      <c r="P10" s="19">
        <v>18.142857142857142</v>
      </c>
      <c r="Q10" s="19">
        <v>0</v>
      </c>
      <c r="R10" s="19">
        <v>1.1428571428571428</v>
      </c>
      <c r="S10" s="19">
        <v>2.4285714285714284</v>
      </c>
      <c r="T10" s="19">
        <v>0.5714285714285714</v>
      </c>
      <c r="U10" s="19">
        <v>0</v>
      </c>
      <c r="V10" s="19">
        <v>0</v>
      </c>
      <c r="W10" s="19">
        <v>0</v>
      </c>
      <c r="X10" s="20">
        <v>8.8571428571428577</v>
      </c>
    </row>
    <row r="11" spans="2:24" x14ac:dyDescent="0.35">
      <c r="B11" s="377" t="s">
        <v>217</v>
      </c>
      <c r="C11" s="43" t="s">
        <v>91</v>
      </c>
      <c r="D11" s="44">
        <v>4119018</v>
      </c>
      <c r="E11" s="45">
        <v>13.787638668779715</v>
      </c>
      <c r="F11" s="45">
        <v>1.4263074484944533</v>
      </c>
      <c r="G11" s="45">
        <v>0.95087163232963545</v>
      </c>
      <c r="H11" s="45">
        <v>2.0602218700475436</v>
      </c>
      <c r="I11" s="45">
        <v>9.1917591125198097</v>
      </c>
      <c r="J11" s="45">
        <v>12.361331220285262</v>
      </c>
      <c r="K11" s="45">
        <v>0.79239302694136293</v>
      </c>
      <c r="L11" s="45">
        <v>0</v>
      </c>
      <c r="M11" s="45">
        <v>5.8637083993660859</v>
      </c>
      <c r="N11" s="45">
        <v>6.9730586370839935</v>
      </c>
      <c r="O11" s="45">
        <v>0.47543581616481773</v>
      </c>
      <c r="P11" s="45">
        <v>18.700475435816166</v>
      </c>
      <c r="Q11" s="45">
        <v>1.1093502377179081</v>
      </c>
      <c r="R11" s="45">
        <v>0.47543581616481773</v>
      </c>
      <c r="S11" s="45">
        <v>3.1695721077654517</v>
      </c>
      <c r="T11" s="45">
        <v>4.2789223454833598</v>
      </c>
      <c r="U11" s="45">
        <v>0.47543581616481773</v>
      </c>
      <c r="V11" s="45">
        <v>2.2187004754358162</v>
      </c>
      <c r="W11" s="45">
        <v>0</v>
      </c>
      <c r="X11" s="46">
        <v>14.738510301109351</v>
      </c>
    </row>
    <row r="12" spans="2:24" x14ac:dyDescent="0.35">
      <c r="B12" s="378"/>
      <c r="C12" s="47" t="s">
        <v>95</v>
      </c>
      <c r="D12" s="48">
        <v>532325</v>
      </c>
      <c r="E12" s="49">
        <v>16.879795396419436</v>
      </c>
      <c r="F12" s="49">
        <v>0.51150895140664965</v>
      </c>
      <c r="G12" s="49">
        <v>0.25575447570332482</v>
      </c>
      <c r="H12" s="49">
        <v>1.2787723785166241</v>
      </c>
      <c r="I12" s="49">
        <v>5.3708439897698206</v>
      </c>
      <c r="J12" s="49">
        <v>18.67007672634271</v>
      </c>
      <c r="K12" s="49">
        <v>0</v>
      </c>
      <c r="L12" s="49">
        <v>0</v>
      </c>
      <c r="M12" s="49">
        <v>1.7902813299232736</v>
      </c>
      <c r="N12" s="49">
        <v>5.882352941176471</v>
      </c>
      <c r="O12" s="49">
        <v>1.2787723785166241</v>
      </c>
      <c r="P12" s="49">
        <v>17.647058823529409</v>
      </c>
      <c r="Q12" s="49">
        <v>3.0690537084398977</v>
      </c>
      <c r="R12" s="49">
        <v>0.51150895140664965</v>
      </c>
      <c r="S12" s="49">
        <v>1.5345268542199488</v>
      </c>
      <c r="T12" s="49">
        <v>5.6265984654731458</v>
      </c>
      <c r="U12" s="49">
        <v>0.51150895140664965</v>
      </c>
      <c r="V12" s="49">
        <v>4.0920716112531972</v>
      </c>
      <c r="W12" s="49">
        <v>0</v>
      </c>
      <c r="X12" s="50">
        <v>15.089514066496164</v>
      </c>
    </row>
    <row r="13" spans="2:24" x14ac:dyDescent="0.35">
      <c r="B13" s="378"/>
      <c r="C13" s="47" t="s">
        <v>99</v>
      </c>
      <c r="D13" s="48">
        <v>1106241</v>
      </c>
      <c r="E13" s="49">
        <v>19.596541786743515</v>
      </c>
      <c r="F13" s="49">
        <v>0</v>
      </c>
      <c r="G13" s="49">
        <v>0</v>
      </c>
      <c r="H13" s="49">
        <v>0.28818443804034583</v>
      </c>
      <c r="I13" s="49">
        <v>2.8818443804034581</v>
      </c>
      <c r="J13" s="49">
        <v>24.495677233429394</v>
      </c>
      <c r="K13" s="49">
        <v>0.28818443804034583</v>
      </c>
      <c r="L13" s="49">
        <v>0.28818443804034583</v>
      </c>
      <c r="M13" s="49">
        <v>0.86455331412103742</v>
      </c>
      <c r="N13" s="49">
        <v>1.7291066282420748</v>
      </c>
      <c r="O13" s="49">
        <v>1.1527377521613833</v>
      </c>
      <c r="P13" s="49">
        <v>17.579250720461097</v>
      </c>
      <c r="Q13" s="49">
        <v>2.3054755043227666</v>
      </c>
      <c r="R13" s="49">
        <v>0</v>
      </c>
      <c r="S13" s="49">
        <v>2.3054755043227666</v>
      </c>
      <c r="T13" s="49">
        <v>7.2046109510086467</v>
      </c>
      <c r="U13" s="49">
        <v>0.57636887608069165</v>
      </c>
      <c r="V13" s="49">
        <v>6.9164265129682994</v>
      </c>
      <c r="W13" s="49">
        <v>0</v>
      </c>
      <c r="X13" s="50">
        <v>11.239193083573488</v>
      </c>
    </row>
    <row r="14" spans="2:24" x14ac:dyDescent="0.35">
      <c r="B14" s="378"/>
      <c r="C14" s="47" t="s">
        <v>103</v>
      </c>
      <c r="D14" s="48">
        <v>1175349</v>
      </c>
      <c r="E14" s="49">
        <v>18.815331010452962</v>
      </c>
      <c r="F14" s="49">
        <v>1.5679442508710801</v>
      </c>
      <c r="G14" s="49">
        <v>0.52264808362369342</v>
      </c>
      <c r="H14" s="49">
        <v>0.87108013937282225</v>
      </c>
      <c r="I14" s="49">
        <v>4.8780487804878048</v>
      </c>
      <c r="J14" s="49">
        <v>20.557491289198605</v>
      </c>
      <c r="K14" s="49">
        <v>0</v>
      </c>
      <c r="L14" s="49">
        <v>0.34843205574912894</v>
      </c>
      <c r="M14" s="49">
        <v>1.2195121951219512</v>
      </c>
      <c r="N14" s="49">
        <v>4.529616724738676</v>
      </c>
      <c r="O14" s="49">
        <v>0.87108013937282225</v>
      </c>
      <c r="P14" s="49">
        <v>18.641114982578397</v>
      </c>
      <c r="Q14" s="49">
        <v>1.0452961672473868</v>
      </c>
      <c r="R14" s="49">
        <v>1.2195121951219512</v>
      </c>
      <c r="S14" s="49">
        <v>1.2195121951219512</v>
      </c>
      <c r="T14" s="49">
        <v>4.7038327526132404</v>
      </c>
      <c r="U14" s="49">
        <v>0.34843205574912894</v>
      </c>
      <c r="V14" s="49">
        <v>3.3101045296167246</v>
      </c>
      <c r="W14" s="49">
        <v>0</v>
      </c>
      <c r="X14" s="50">
        <v>15.156794425087108</v>
      </c>
    </row>
    <row r="15" spans="2:24" x14ac:dyDescent="0.35">
      <c r="B15" s="378"/>
      <c r="C15" s="43" t="s">
        <v>106</v>
      </c>
      <c r="D15" s="44">
        <v>7326396</v>
      </c>
      <c r="E15" s="45">
        <v>15.072463768115941</v>
      </c>
      <c r="F15" s="45">
        <v>0.28985507246376813</v>
      </c>
      <c r="G15" s="45">
        <v>0</v>
      </c>
      <c r="H15" s="45">
        <v>2.0289855072463769</v>
      </c>
      <c r="I15" s="45">
        <v>6.666666666666667</v>
      </c>
      <c r="J15" s="45">
        <v>14.492753623188406</v>
      </c>
      <c r="K15" s="45">
        <v>0</v>
      </c>
      <c r="L15" s="45">
        <v>0</v>
      </c>
      <c r="M15" s="45">
        <v>0.57971014492753625</v>
      </c>
      <c r="N15" s="45">
        <v>3.4782608695652173</v>
      </c>
      <c r="O15" s="45">
        <v>0.28985507246376813</v>
      </c>
      <c r="P15" s="45">
        <v>20.579710144927535</v>
      </c>
      <c r="Q15" s="45">
        <v>2.6086956521739131</v>
      </c>
      <c r="R15" s="45">
        <v>2.6086956521739131</v>
      </c>
      <c r="S15" s="45">
        <v>4.3478260869565215</v>
      </c>
      <c r="T15" s="45">
        <v>4.3478260869565215</v>
      </c>
      <c r="U15" s="45">
        <v>0</v>
      </c>
      <c r="V15" s="45">
        <v>1.7391304347826086</v>
      </c>
      <c r="W15" s="45">
        <v>0</v>
      </c>
      <c r="X15" s="46">
        <v>19.710144927536231</v>
      </c>
    </row>
    <row r="16" spans="2:24" x14ac:dyDescent="0.35">
      <c r="B16" s="378"/>
      <c r="C16" s="47" t="s">
        <v>107</v>
      </c>
      <c r="D16" s="48">
        <v>10277195</v>
      </c>
      <c r="E16" s="49">
        <v>15.119363395225465</v>
      </c>
      <c r="F16" s="49">
        <v>0.5305039787798409</v>
      </c>
      <c r="G16" s="49">
        <v>0</v>
      </c>
      <c r="H16" s="49">
        <v>2.6525198938992043</v>
      </c>
      <c r="I16" s="49">
        <v>8.2228116710875323</v>
      </c>
      <c r="J16" s="49">
        <v>16.180371352785144</v>
      </c>
      <c r="K16" s="49">
        <v>0</v>
      </c>
      <c r="L16" s="49">
        <v>0</v>
      </c>
      <c r="M16" s="49">
        <v>1.3262599469496021</v>
      </c>
      <c r="N16" s="49">
        <v>2.9177718832891246</v>
      </c>
      <c r="O16" s="49">
        <v>0.26525198938992045</v>
      </c>
      <c r="P16" s="49">
        <v>20.689655172413794</v>
      </c>
      <c r="Q16" s="49">
        <v>1.3262599469496021</v>
      </c>
      <c r="R16" s="49">
        <v>1.856763925729443</v>
      </c>
      <c r="S16" s="49">
        <v>3.9787798408488064</v>
      </c>
      <c r="T16" s="49">
        <v>2.1220159151193636</v>
      </c>
      <c r="U16" s="49">
        <v>0</v>
      </c>
      <c r="V16" s="49">
        <v>1.5915119363395225</v>
      </c>
      <c r="W16" s="49">
        <v>0</v>
      </c>
      <c r="X16" s="50">
        <v>20.954907161803714</v>
      </c>
    </row>
    <row r="17" spans="2:24" x14ac:dyDescent="0.35">
      <c r="B17" s="379"/>
      <c r="C17" s="51" t="s">
        <v>109</v>
      </c>
      <c r="D17" s="52">
        <v>3017753</v>
      </c>
      <c r="E17" s="53">
        <v>17.661691542288558</v>
      </c>
      <c r="F17" s="53">
        <v>0.74626865671641796</v>
      </c>
      <c r="G17" s="53">
        <v>0</v>
      </c>
      <c r="H17" s="53">
        <v>0.49751243781094528</v>
      </c>
      <c r="I17" s="53">
        <v>3.2338308457711444</v>
      </c>
      <c r="J17" s="53">
        <v>21.890547263681594</v>
      </c>
      <c r="K17" s="53">
        <v>0</v>
      </c>
      <c r="L17" s="53">
        <v>0.74626865671641796</v>
      </c>
      <c r="M17" s="53">
        <v>2.4875621890547261</v>
      </c>
      <c r="N17" s="53">
        <v>3.9800995024875623</v>
      </c>
      <c r="O17" s="53">
        <v>0</v>
      </c>
      <c r="P17" s="53">
        <v>19.900497512437813</v>
      </c>
      <c r="Q17" s="53">
        <v>1.2437810945273631</v>
      </c>
      <c r="R17" s="53">
        <v>2.2388059701492535</v>
      </c>
      <c r="S17" s="53">
        <v>6.2189054726368163</v>
      </c>
      <c r="T17" s="53">
        <v>2.7363184079601992</v>
      </c>
      <c r="U17" s="53">
        <v>0</v>
      </c>
      <c r="V17" s="53">
        <v>2.4875621890547261</v>
      </c>
      <c r="W17" s="53">
        <v>0.24875621890547264</v>
      </c>
      <c r="X17" s="54">
        <v>13.681592039800995</v>
      </c>
    </row>
    <row r="18" spans="2:24" x14ac:dyDescent="0.35">
      <c r="B18" s="380" t="s">
        <v>218</v>
      </c>
      <c r="C18" s="31" t="s">
        <v>113</v>
      </c>
      <c r="D18" s="32">
        <v>2446706</v>
      </c>
      <c r="E18" s="33">
        <v>14.285714285714286</v>
      </c>
      <c r="F18" s="33">
        <v>0</v>
      </c>
      <c r="G18" s="33">
        <v>0</v>
      </c>
      <c r="H18" s="33">
        <v>2.2857142857142856</v>
      </c>
      <c r="I18" s="33">
        <v>8</v>
      </c>
      <c r="J18" s="33">
        <v>18.285714285714285</v>
      </c>
      <c r="K18" s="33">
        <v>0</v>
      </c>
      <c r="L18" s="33">
        <v>0</v>
      </c>
      <c r="M18" s="33">
        <v>5.7142857142857144</v>
      </c>
      <c r="N18" s="33">
        <v>4.5714285714285712</v>
      </c>
      <c r="O18" s="33">
        <v>0</v>
      </c>
      <c r="P18" s="33">
        <v>28</v>
      </c>
      <c r="Q18" s="33">
        <v>0</v>
      </c>
      <c r="R18" s="33">
        <v>0.5714285714285714</v>
      </c>
      <c r="S18" s="33">
        <v>0.8571428571428571</v>
      </c>
      <c r="T18" s="33">
        <v>2</v>
      </c>
      <c r="U18" s="33">
        <v>0</v>
      </c>
      <c r="V18" s="33">
        <v>0.5714285714285714</v>
      </c>
      <c r="W18" s="33">
        <v>0.2857142857142857</v>
      </c>
      <c r="X18" s="34">
        <v>14.571428571428571</v>
      </c>
    </row>
    <row r="19" spans="2:24" x14ac:dyDescent="0.35">
      <c r="B19" s="381"/>
      <c r="C19" s="35" t="s">
        <v>116</v>
      </c>
      <c r="D19" s="36">
        <v>1560504</v>
      </c>
      <c r="E19" s="37">
        <v>8.878504672897197</v>
      </c>
      <c r="F19" s="37">
        <v>3.0373831775700935</v>
      </c>
      <c r="G19" s="37">
        <v>0</v>
      </c>
      <c r="H19" s="37">
        <v>0</v>
      </c>
      <c r="I19" s="37">
        <v>4.4392523364485985</v>
      </c>
      <c r="J19" s="37">
        <v>20.794392523364486</v>
      </c>
      <c r="K19" s="37">
        <v>0</v>
      </c>
      <c r="L19" s="37">
        <v>1.1682242990654206</v>
      </c>
      <c r="M19" s="37">
        <v>5.6074766355140184</v>
      </c>
      <c r="N19" s="37">
        <v>6.5420560747663554</v>
      </c>
      <c r="O19" s="37">
        <v>0</v>
      </c>
      <c r="P19" s="37">
        <v>22.429906542056074</v>
      </c>
      <c r="Q19" s="37">
        <v>0.46728971962616822</v>
      </c>
      <c r="R19" s="37">
        <v>2.1028037383177569</v>
      </c>
      <c r="S19" s="37">
        <v>2.1028037383177569</v>
      </c>
      <c r="T19" s="37">
        <v>2.1028037383177569</v>
      </c>
      <c r="U19" s="37">
        <v>0</v>
      </c>
      <c r="V19" s="37">
        <v>1.4018691588785046</v>
      </c>
      <c r="W19" s="37">
        <v>0</v>
      </c>
      <c r="X19" s="38">
        <v>18.925233644859812</v>
      </c>
    </row>
    <row r="20" spans="2:24" x14ac:dyDescent="0.35">
      <c r="B20" s="381"/>
      <c r="C20" s="35" t="s">
        <v>119</v>
      </c>
      <c r="D20" s="36">
        <v>1778108</v>
      </c>
      <c r="E20" s="37">
        <v>13.729977116704806</v>
      </c>
      <c r="F20" s="37">
        <v>1.6018306636155606</v>
      </c>
      <c r="G20" s="37">
        <v>0</v>
      </c>
      <c r="H20" s="37">
        <v>0</v>
      </c>
      <c r="I20" s="37">
        <v>5.4919908466819223</v>
      </c>
      <c r="J20" s="37">
        <v>19.450800915331808</v>
      </c>
      <c r="K20" s="37">
        <v>0</v>
      </c>
      <c r="L20" s="37">
        <v>0</v>
      </c>
      <c r="M20" s="37">
        <v>4.5766590389016022</v>
      </c>
      <c r="N20" s="37">
        <v>5.9496567505720828</v>
      </c>
      <c r="O20" s="37">
        <v>0</v>
      </c>
      <c r="P20" s="37">
        <v>23.569794050343251</v>
      </c>
      <c r="Q20" s="37">
        <v>0</v>
      </c>
      <c r="R20" s="37">
        <v>1.1441647597254005</v>
      </c>
      <c r="S20" s="37">
        <v>4.3478260869565215</v>
      </c>
      <c r="T20" s="37">
        <v>2.5171624713958809</v>
      </c>
      <c r="U20" s="37">
        <v>0</v>
      </c>
      <c r="V20" s="37">
        <v>0.91533180778032042</v>
      </c>
      <c r="W20" s="37">
        <v>0</v>
      </c>
      <c r="X20" s="38">
        <v>16.704805491990847</v>
      </c>
    </row>
    <row r="21" spans="2:24" x14ac:dyDescent="0.35">
      <c r="B21" s="381"/>
      <c r="C21" s="35" t="s">
        <v>121</v>
      </c>
      <c r="D21" s="36">
        <v>1791331</v>
      </c>
      <c r="E21" s="37">
        <v>16.541353383458645</v>
      </c>
      <c r="F21" s="37">
        <v>1.0025062656641603</v>
      </c>
      <c r="G21" s="37">
        <v>0</v>
      </c>
      <c r="H21" s="37">
        <v>0.50125313283208017</v>
      </c>
      <c r="I21" s="37">
        <v>4.0100250626566414</v>
      </c>
      <c r="J21" s="37">
        <v>20.300751879699249</v>
      </c>
      <c r="K21" s="37">
        <v>0</v>
      </c>
      <c r="L21" s="37">
        <v>0</v>
      </c>
      <c r="M21" s="37">
        <v>2.0050125313283207</v>
      </c>
      <c r="N21" s="37">
        <v>3.5087719298245612</v>
      </c>
      <c r="O21" s="37">
        <v>0</v>
      </c>
      <c r="P21" s="37">
        <v>23.308270676691734</v>
      </c>
      <c r="Q21" s="37">
        <v>0</v>
      </c>
      <c r="R21" s="37">
        <v>0.25062656641604009</v>
      </c>
      <c r="S21" s="37">
        <v>3.007518796992481</v>
      </c>
      <c r="T21" s="37">
        <v>1.2531328320802004</v>
      </c>
      <c r="U21" s="37">
        <v>0</v>
      </c>
      <c r="V21" s="37">
        <v>1.5037593984962405</v>
      </c>
      <c r="W21" s="37">
        <v>0</v>
      </c>
      <c r="X21" s="38">
        <v>22.807017543859651</v>
      </c>
    </row>
    <row r="22" spans="2:24" x14ac:dyDescent="0.35">
      <c r="B22" s="381"/>
      <c r="C22" s="31" t="s">
        <v>123</v>
      </c>
      <c r="D22" s="32">
        <v>2357810</v>
      </c>
      <c r="E22" s="33">
        <v>4.6956521739130439</v>
      </c>
      <c r="F22" s="33">
        <v>0.86956521739130432</v>
      </c>
      <c r="G22" s="33">
        <v>0</v>
      </c>
      <c r="H22" s="33">
        <v>0.17391304347826086</v>
      </c>
      <c r="I22" s="33">
        <v>3.3043478260869565</v>
      </c>
      <c r="J22" s="33">
        <v>38.608695652173914</v>
      </c>
      <c r="K22" s="33">
        <v>0.34782608695652173</v>
      </c>
      <c r="L22" s="33">
        <v>4.5217391304347823</v>
      </c>
      <c r="M22" s="33">
        <v>11.826086956521738</v>
      </c>
      <c r="N22" s="33">
        <v>8.5217391304347831</v>
      </c>
      <c r="O22" s="33">
        <v>0</v>
      </c>
      <c r="P22" s="33">
        <v>13.913043478260871</v>
      </c>
      <c r="Q22" s="33">
        <v>0</v>
      </c>
      <c r="R22" s="33">
        <v>0.52173913043478259</v>
      </c>
      <c r="S22" s="33">
        <v>2.7826086956521738</v>
      </c>
      <c r="T22" s="33">
        <v>0.34782608695652173</v>
      </c>
      <c r="U22" s="33">
        <v>0</v>
      </c>
      <c r="V22" s="33">
        <v>0.34782608695652173</v>
      </c>
      <c r="W22" s="33">
        <v>0</v>
      </c>
      <c r="X22" s="34">
        <v>9.2173913043478262</v>
      </c>
    </row>
    <row r="23" spans="2:24" x14ac:dyDescent="0.35">
      <c r="B23" s="381"/>
      <c r="C23" s="35" t="s">
        <v>127</v>
      </c>
      <c r="D23" s="36">
        <v>1598754</v>
      </c>
      <c r="E23" s="37">
        <v>2.8888888888888888</v>
      </c>
      <c r="F23" s="37">
        <v>0.88888888888888884</v>
      </c>
      <c r="G23" s="37">
        <v>0</v>
      </c>
      <c r="H23" s="37">
        <v>0</v>
      </c>
      <c r="I23" s="37">
        <v>2.4444444444444446</v>
      </c>
      <c r="J23" s="37">
        <v>35.111111111111114</v>
      </c>
      <c r="K23" s="37">
        <v>0.66666666666666663</v>
      </c>
      <c r="L23" s="37">
        <v>3.5555555555555554</v>
      </c>
      <c r="M23" s="37">
        <v>13.111111111111111</v>
      </c>
      <c r="N23" s="37">
        <v>11.777777777777779</v>
      </c>
      <c r="O23" s="37">
        <v>0</v>
      </c>
      <c r="P23" s="37">
        <v>14.222222222222221</v>
      </c>
      <c r="Q23" s="37">
        <v>0</v>
      </c>
      <c r="R23" s="37">
        <v>0.22222222222222221</v>
      </c>
      <c r="S23" s="37">
        <v>2.4444444444444446</v>
      </c>
      <c r="T23" s="37">
        <v>0</v>
      </c>
      <c r="U23" s="37">
        <v>0</v>
      </c>
      <c r="V23" s="37">
        <v>0.22222222222222221</v>
      </c>
      <c r="W23" s="37">
        <v>0</v>
      </c>
      <c r="X23" s="38">
        <v>12.444444444444445</v>
      </c>
    </row>
    <row r="24" spans="2:24" x14ac:dyDescent="0.35">
      <c r="B24" s="381"/>
      <c r="C24" s="35" t="s">
        <v>130</v>
      </c>
      <c r="D24" s="36">
        <v>540265</v>
      </c>
      <c r="E24" s="37">
        <v>0</v>
      </c>
      <c r="F24" s="37">
        <v>1.0928961748633881</v>
      </c>
      <c r="G24" s="37">
        <v>0</v>
      </c>
      <c r="H24" s="37">
        <v>0</v>
      </c>
      <c r="I24" s="37">
        <v>3.8251366120218577</v>
      </c>
      <c r="J24" s="37">
        <v>30.601092896174862</v>
      </c>
      <c r="K24" s="37">
        <v>0</v>
      </c>
      <c r="L24" s="37">
        <v>4.918032786885246</v>
      </c>
      <c r="M24" s="37">
        <v>6.0109289617486334</v>
      </c>
      <c r="N24" s="37">
        <v>7.6502732240437155</v>
      </c>
      <c r="O24" s="37">
        <v>5.4644808743169397</v>
      </c>
      <c r="P24" s="37">
        <v>7.6502732240437163</v>
      </c>
      <c r="Q24" s="37">
        <v>0</v>
      </c>
      <c r="R24" s="37">
        <v>0</v>
      </c>
      <c r="S24" s="37">
        <v>0.54644808743169404</v>
      </c>
      <c r="T24" s="37">
        <v>1.0928961748633881</v>
      </c>
      <c r="U24" s="37">
        <v>0</v>
      </c>
      <c r="V24" s="37">
        <v>8.1967213114754092</v>
      </c>
      <c r="W24" s="37">
        <v>0</v>
      </c>
      <c r="X24" s="38">
        <v>22.950819672131146</v>
      </c>
    </row>
    <row r="25" spans="2:24" x14ac:dyDescent="0.35">
      <c r="B25" s="382"/>
      <c r="C25" s="39" t="s">
        <v>133</v>
      </c>
      <c r="D25" s="40">
        <v>168678</v>
      </c>
      <c r="E25" s="41">
        <v>0.66006600660066006</v>
      </c>
      <c r="F25" s="41">
        <v>0.33003300330033003</v>
      </c>
      <c r="G25" s="41">
        <v>0</v>
      </c>
      <c r="H25" s="41">
        <v>0</v>
      </c>
      <c r="I25" s="41">
        <v>5.2805280528052805</v>
      </c>
      <c r="J25" s="41">
        <v>33.333333333333336</v>
      </c>
      <c r="K25" s="41">
        <v>0</v>
      </c>
      <c r="L25" s="41">
        <v>4.6204620462046204</v>
      </c>
      <c r="M25" s="41">
        <v>5.2805280528052805</v>
      </c>
      <c r="N25" s="41">
        <v>9.5709570957095718</v>
      </c>
      <c r="O25" s="41">
        <v>1.6501650165016502</v>
      </c>
      <c r="P25" s="41">
        <v>10.231023102310232</v>
      </c>
      <c r="Q25" s="41">
        <v>0</v>
      </c>
      <c r="R25" s="41">
        <v>1.3201320132013201</v>
      </c>
      <c r="S25" s="41">
        <v>1.3201320132013201</v>
      </c>
      <c r="T25" s="41">
        <v>1.9801980198019802</v>
      </c>
      <c r="U25" s="41">
        <v>0</v>
      </c>
      <c r="V25" s="41">
        <v>3.9603960396039604</v>
      </c>
      <c r="W25" s="41">
        <v>0</v>
      </c>
      <c r="X25" s="42">
        <v>20.132013201320131</v>
      </c>
    </row>
    <row r="26" spans="2:24" x14ac:dyDescent="0.35">
      <c r="B26" s="383" t="s">
        <v>219</v>
      </c>
      <c r="C26" s="24" t="s">
        <v>136</v>
      </c>
      <c r="D26" s="6">
        <v>2343877</v>
      </c>
      <c r="E26" s="7">
        <v>15.53784860557769</v>
      </c>
      <c r="F26" s="7">
        <v>1.9920318725099602</v>
      </c>
      <c r="G26" s="7">
        <v>0</v>
      </c>
      <c r="H26" s="7">
        <v>0.39840637450199201</v>
      </c>
      <c r="I26" s="7">
        <v>6.9721115537848606</v>
      </c>
      <c r="J26" s="7">
        <v>18.525896414342629</v>
      </c>
      <c r="K26" s="7">
        <v>0</v>
      </c>
      <c r="L26" s="7">
        <v>0</v>
      </c>
      <c r="M26" s="7">
        <v>3.1872509960159361</v>
      </c>
      <c r="N26" s="7">
        <v>3.3864541832669324</v>
      </c>
      <c r="O26" s="7">
        <v>0.19920318725099601</v>
      </c>
      <c r="P26" s="7">
        <v>21.713147410358566</v>
      </c>
      <c r="Q26" s="7">
        <v>0</v>
      </c>
      <c r="R26" s="7">
        <v>0.59760956175298807</v>
      </c>
      <c r="S26" s="7">
        <v>0.59760956175298807</v>
      </c>
      <c r="T26" s="7">
        <v>3.1872509960159365</v>
      </c>
      <c r="U26" s="7">
        <v>0</v>
      </c>
      <c r="V26" s="7">
        <v>5.378486055776893</v>
      </c>
      <c r="W26" s="7">
        <v>0.59760956175298807</v>
      </c>
      <c r="X26" s="8">
        <v>17.729083665338646</v>
      </c>
    </row>
    <row r="27" spans="2:24" x14ac:dyDescent="0.35">
      <c r="B27" s="383"/>
      <c r="C27" s="24" t="s">
        <v>138</v>
      </c>
      <c r="D27" s="6">
        <v>1338550</v>
      </c>
      <c r="E27" s="7">
        <v>10.355029585798816</v>
      </c>
      <c r="F27" s="7">
        <v>2.9585798816568047</v>
      </c>
      <c r="G27" s="7">
        <v>0.29585798816568049</v>
      </c>
      <c r="H27" s="7">
        <v>0</v>
      </c>
      <c r="I27" s="7">
        <v>5.6213017751479288</v>
      </c>
      <c r="J27" s="7">
        <v>19.822485207100591</v>
      </c>
      <c r="K27" s="7">
        <v>0</v>
      </c>
      <c r="L27" s="7">
        <v>0.29585798816568049</v>
      </c>
      <c r="M27" s="7">
        <v>1.7751479289940828</v>
      </c>
      <c r="N27" s="7">
        <v>4.4378698224852071</v>
      </c>
      <c r="O27" s="7">
        <v>0</v>
      </c>
      <c r="P27" s="7">
        <v>26.627218934911241</v>
      </c>
      <c r="Q27" s="7">
        <v>0</v>
      </c>
      <c r="R27" s="7">
        <v>0.59171597633136097</v>
      </c>
      <c r="S27" s="7">
        <v>2.6627218934911241</v>
      </c>
      <c r="T27" s="7">
        <v>1.775147928994083</v>
      </c>
      <c r="U27" s="7">
        <v>0</v>
      </c>
      <c r="V27" s="7">
        <v>7.1005917159763312</v>
      </c>
      <c r="W27" s="7">
        <v>0.59171597633136097</v>
      </c>
      <c r="X27" s="8">
        <v>15.088757396449704</v>
      </c>
    </row>
    <row r="28" spans="2:24" x14ac:dyDescent="0.35">
      <c r="B28" s="383"/>
      <c r="C28" s="24" t="s">
        <v>141</v>
      </c>
      <c r="D28" s="6">
        <v>1340401</v>
      </c>
      <c r="E28" s="7">
        <v>16.103896103896105</v>
      </c>
      <c r="F28" s="7">
        <v>0.25974025974025972</v>
      </c>
      <c r="G28" s="7">
        <v>0</v>
      </c>
      <c r="H28" s="7">
        <v>0</v>
      </c>
      <c r="I28" s="7">
        <v>4.1558441558441555</v>
      </c>
      <c r="J28" s="7">
        <v>18.961038961038962</v>
      </c>
      <c r="K28" s="7">
        <v>0</v>
      </c>
      <c r="L28" s="7">
        <v>1.2987012987012987</v>
      </c>
      <c r="M28" s="7">
        <v>3.6363636363636362</v>
      </c>
      <c r="N28" s="7">
        <v>4.6753246753246751</v>
      </c>
      <c r="O28" s="7">
        <v>3.6363636363636362</v>
      </c>
      <c r="P28" s="7">
        <v>24.415584415584412</v>
      </c>
      <c r="Q28" s="7">
        <v>0</v>
      </c>
      <c r="R28" s="7">
        <v>1.0389610389610389</v>
      </c>
      <c r="S28" s="7">
        <v>2.8571428571428572</v>
      </c>
      <c r="T28" s="7">
        <v>1.8181818181818183</v>
      </c>
      <c r="U28" s="7">
        <v>0</v>
      </c>
      <c r="V28" s="7">
        <v>1.8181818181818181</v>
      </c>
      <c r="W28" s="7">
        <v>0.25974025974025972</v>
      </c>
      <c r="X28" s="8">
        <v>14.805194805194805</v>
      </c>
    </row>
    <row r="29" spans="2:24" x14ac:dyDescent="0.35">
      <c r="B29" s="383"/>
      <c r="C29" s="24" t="s">
        <v>143</v>
      </c>
      <c r="D29" s="6">
        <v>950881</v>
      </c>
      <c r="E29" s="7">
        <v>16.410256410256409</v>
      </c>
      <c r="F29" s="7">
        <v>1.7948717948717949</v>
      </c>
      <c r="G29" s="7">
        <v>0</v>
      </c>
      <c r="H29" s="7">
        <v>0.25641025641025639</v>
      </c>
      <c r="I29" s="7">
        <v>4.8717948717948714</v>
      </c>
      <c r="J29" s="7">
        <v>18.974358974358974</v>
      </c>
      <c r="K29" s="7">
        <v>0</v>
      </c>
      <c r="L29" s="7">
        <v>1.7948717948717949</v>
      </c>
      <c r="M29" s="7">
        <v>2.0512820512820511</v>
      </c>
      <c r="N29" s="7">
        <v>4.615384615384615</v>
      </c>
      <c r="O29" s="7">
        <v>1.2820512820512822</v>
      </c>
      <c r="P29" s="7">
        <v>20.769230769230766</v>
      </c>
      <c r="Q29" s="7">
        <v>0</v>
      </c>
      <c r="R29" s="7">
        <v>0.76923076923076927</v>
      </c>
      <c r="S29" s="7">
        <v>7.4358974358974361</v>
      </c>
      <c r="T29" s="7">
        <v>1.0256410256410255</v>
      </c>
      <c r="U29" s="7">
        <v>0</v>
      </c>
      <c r="V29" s="7">
        <v>2.8205128205128207</v>
      </c>
      <c r="W29" s="7">
        <v>0.51282051282051277</v>
      </c>
      <c r="X29" s="8">
        <v>14.615384615384615</v>
      </c>
    </row>
    <row r="30" spans="2:24" ht="14.6" thickBot="1" x14ac:dyDescent="0.4">
      <c r="B30" s="384"/>
      <c r="C30" s="25" t="s">
        <v>146</v>
      </c>
      <c r="D30" s="9">
        <v>1118504</v>
      </c>
      <c r="E30" s="10">
        <v>12.162162162162161</v>
      </c>
      <c r="F30" s="10">
        <v>2.7027027027027026</v>
      </c>
      <c r="G30" s="10">
        <v>0.27027027027027029</v>
      </c>
      <c r="H30" s="10">
        <v>0</v>
      </c>
      <c r="I30" s="10">
        <v>2.1621621621621623</v>
      </c>
      <c r="J30" s="10">
        <v>19.72972972972973</v>
      </c>
      <c r="K30" s="10">
        <v>0</v>
      </c>
      <c r="L30" s="10">
        <v>3.2432432432432434</v>
      </c>
      <c r="M30" s="10">
        <v>3.2432432432432434</v>
      </c>
      <c r="N30" s="10">
        <v>7.2972972972972974</v>
      </c>
      <c r="O30" s="10">
        <v>0.27027027027027029</v>
      </c>
      <c r="P30" s="10">
        <v>19.45945945945946</v>
      </c>
      <c r="Q30" s="10">
        <v>0</v>
      </c>
      <c r="R30" s="10">
        <v>1.6216216216216217</v>
      </c>
      <c r="S30" s="10">
        <v>4.3243243243243246</v>
      </c>
      <c r="T30" s="10">
        <v>1.0810810810810811</v>
      </c>
      <c r="U30" s="10">
        <v>0</v>
      </c>
      <c r="V30" s="10">
        <v>2.1621621621621623</v>
      </c>
      <c r="W30" s="10">
        <v>0.27027027027027029</v>
      </c>
      <c r="X30" s="11">
        <v>20</v>
      </c>
    </row>
  </sheetData>
  <mergeCells count="27">
    <mergeCell ref="X3:X4"/>
    <mergeCell ref="Q3:Q4"/>
    <mergeCell ref="F3:F4"/>
    <mergeCell ref="K3:K4"/>
    <mergeCell ref="L3:L4"/>
    <mergeCell ref="N3:N4"/>
    <mergeCell ref="V3:V4"/>
    <mergeCell ref="M3:M4"/>
    <mergeCell ref="S3:S4"/>
    <mergeCell ref="J3:J4"/>
    <mergeCell ref="P3:P4"/>
    <mergeCell ref="T3:T4"/>
    <mergeCell ref="U3:U4"/>
    <mergeCell ref="W3:W4"/>
    <mergeCell ref="R3:R4"/>
    <mergeCell ref="O3:O4"/>
    <mergeCell ref="B6:B10"/>
    <mergeCell ref="B11:B17"/>
    <mergeCell ref="B18:B25"/>
    <mergeCell ref="B26:B30"/>
    <mergeCell ref="C3:C4"/>
    <mergeCell ref="E3:E4"/>
    <mergeCell ref="B3:B4"/>
    <mergeCell ref="D3:D4"/>
    <mergeCell ref="I3:I4"/>
    <mergeCell ref="G3:G4"/>
    <mergeCell ref="H3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Supplementary Table S1</vt:lpstr>
      <vt:lpstr>Supplementary Table S2</vt:lpstr>
      <vt:lpstr>Supplementary Table S3</vt:lpstr>
      <vt:lpstr>Supplementary Table S4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</dc:creator>
  <cp:keywords/>
  <dc:description/>
  <cp:lastModifiedBy>Julia Meister</cp:lastModifiedBy>
  <cp:revision/>
  <dcterms:created xsi:type="dcterms:W3CDTF">2015-06-05T18:19:34Z</dcterms:created>
  <dcterms:modified xsi:type="dcterms:W3CDTF">2024-07-20T15:09:52Z</dcterms:modified>
  <cp:category/>
  <cp:contentStatus/>
</cp:coreProperties>
</file>